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fsever\Desktop\"/>
    </mc:Choice>
  </mc:AlternateContent>
  <xr:revisionPtr revIDLastSave="0" documentId="8_{9E1FC3B2-C7D2-48C6-9F56-C71DACB71B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edi Kullanım" sheetId="10" r:id="rId1"/>
  </sheets>
  <definedNames>
    <definedName name="faiz_check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45008.5383449074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ıra" localSheetId="0">#REF!</definedName>
    <definedName name="sıra">#REF!</definedName>
    <definedName name="sıra2">#REF!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'Kredi Kullanım'!$E$59</definedName>
    <definedName name="solver_lhs2" localSheetId="0" hidden="1">'Kredi Kullanım'!#REF!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'Kredi Kullanım'!#REF!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3</definedName>
    <definedName name="solver_rhs1" localSheetId="0" hidden="1">'Kredi Kullanım'!$E$60</definedName>
    <definedName name="solver_rhs2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timel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0" l="1"/>
  <c r="G9" i="10"/>
  <c r="M40" i="10"/>
  <c r="C17" i="10"/>
  <c r="C18" i="10" s="1"/>
  <c r="G5" i="10"/>
  <c r="D16" i="10"/>
  <c r="E16" i="10" s="1"/>
  <c r="L16" i="10" s="1"/>
  <c r="M16" i="10" l="1"/>
  <c r="J17" i="10"/>
  <c r="J18" i="10"/>
  <c r="D17" i="10"/>
  <c r="D18" i="10" s="1"/>
  <c r="C19" i="10" l="1"/>
  <c r="J19" i="10" s="1"/>
  <c r="K16" i="10"/>
  <c r="F17" i="10" s="1"/>
  <c r="E17" i="10" l="1"/>
  <c r="H17" i="10"/>
  <c r="C20" i="10"/>
  <c r="J20" i="10" s="1"/>
  <c r="C21" i="10" l="1"/>
  <c r="J21" i="10" s="1"/>
  <c r="I17" i="10"/>
  <c r="L18" i="10"/>
  <c r="M18" i="10" s="1"/>
  <c r="L17" i="10"/>
  <c r="M17" i="10" l="1"/>
  <c r="C22" i="10"/>
  <c r="J22" i="10" s="1"/>
  <c r="L19" i="10"/>
  <c r="M19" i="10" s="1"/>
  <c r="D19" i="10"/>
  <c r="G17" i="10"/>
  <c r="K17" i="10" l="1"/>
  <c r="C23" i="10"/>
  <c r="J23" i="10" s="1"/>
  <c r="D20" i="10"/>
  <c r="E18" i="10" l="1"/>
  <c r="F18" i="10"/>
  <c r="H18" i="10" s="1"/>
  <c r="C24" i="10"/>
  <c r="J24" i="10" s="1"/>
  <c r="D21" i="10"/>
  <c r="L21" i="10"/>
  <c r="M21" i="10" s="1"/>
  <c r="L20" i="10"/>
  <c r="M20" i="10" l="1"/>
  <c r="I18" i="10"/>
  <c r="G18" i="10" s="1"/>
  <c r="C25" i="10"/>
  <c r="J25" i="10" s="1"/>
  <c r="L22" i="10"/>
  <c r="M22" i="10" s="1"/>
  <c r="D22" i="10"/>
  <c r="K18" i="10" l="1"/>
  <c r="E19" i="10" s="1"/>
  <c r="C26" i="10"/>
  <c r="J26" i="10" s="1"/>
  <c r="D23" i="10"/>
  <c r="L23" i="10"/>
  <c r="M23" i="10" s="1"/>
  <c r="C27" i="10" l="1"/>
  <c r="J27" i="10" s="1"/>
  <c r="L24" i="10"/>
  <c r="D24" i="10"/>
  <c r="M24" i="10" l="1"/>
  <c r="C28" i="10"/>
  <c r="J28" i="10" s="1"/>
  <c r="L25" i="10"/>
  <c r="M25" i="10" s="1"/>
  <c r="D25" i="10"/>
  <c r="C29" i="10" l="1"/>
  <c r="J29" i="10" s="1"/>
  <c r="L26" i="10"/>
  <c r="M26" i="10" s="1"/>
  <c r="D26" i="10"/>
  <c r="C30" i="10" l="1"/>
  <c r="J30" i="10" s="1"/>
  <c r="L27" i="10"/>
  <c r="M27" i="10" s="1"/>
  <c r="D27" i="10"/>
  <c r="D28" i="10" s="1"/>
  <c r="C31" i="10" l="1"/>
  <c r="J31" i="10" s="1"/>
  <c r="L28" i="10"/>
  <c r="M28" i="10" s="1"/>
  <c r="C32" i="10" l="1"/>
  <c r="J32" i="10" s="1"/>
  <c r="L29" i="10"/>
  <c r="M29" i="10" s="1"/>
  <c r="L30" i="10"/>
  <c r="M30" i="10" s="1"/>
  <c r="D29" i="10"/>
  <c r="C33" i="10" l="1"/>
  <c r="J33" i="10" s="1"/>
  <c r="D30" i="10"/>
  <c r="D31" i="10" s="1"/>
  <c r="C34" i="10" l="1"/>
  <c r="J34" i="10" s="1"/>
  <c r="D32" i="10"/>
  <c r="C35" i="10" l="1"/>
  <c r="J35" i="10" s="1"/>
  <c r="D33" i="10"/>
  <c r="C36" i="10" l="1"/>
  <c r="J36" i="10" s="1"/>
  <c r="D34" i="10"/>
  <c r="C37" i="10" l="1"/>
  <c r="J37" i="10" s="1"/>
  <c r="D35" i="10"/>
  <c r="C38" i="10" l="1"/>
  <c r="J38" i="10" s="1"/>
  <c r="D36" i="10"/>
  <c r="C39" i="10" l="1"/>
  <c r="J39" i="10" s="1"/>
  <c r="D37" i="10"/>
  <c r="C40" i="10" l="1"/>
  <c r="J40" i="10" s="1"/>
  <c r="D38" i="10"/>
  <c r="C41" i="10" l="1"/>
  <c r="J41" i="10" s="1"/>
  <c r="D39" i="10"/>
  <c r="C42" i="10" l="1"/>
  <c r="J42" i="10" s="1"/>
  <c r="D40" i="10"/>
  <c r="C43" i="10" l="1"/>
  <c r="J43" i="10" s="1"/>
  <c r="D41" i="10"/>
  <c r="L41" i="10"/>
  <c r="M41" i="10" s="1"/>
  <c r="C44" i="10" l="1"/>
  <c r="J44" i="10" s="1"/>
  <c r="D42" i="10"/>
  <c r="L42" i="10"/>
  <c r="M42" i="10" s="1"/>
  <c r="C45" i="10" l="1"/>
  <c r="J45" i="10" s="1"/>
  <c r="D43" i="10"/>
  <c r="L43" i="10"/>
  <c r="M43" i="10" s="1"/>
  <c r="C46" i="10" l="1"/>
  <c r="J46" i="10" s="1"/>
  <c r="D44" i="10"/>
  <c r="L44" i="10"/>
  <c r="M44" i="10" s="1"/>
  <c r="C47" i="10" l="1"/>
  <c r="J47" i="10" s="1"/>
  <c r="D45" i="10"/>
  <c r="L45" i="10"/>
  <c r="M45" i="10" s="1"/>
  <c r="C48" i="10" l="1"/>
  <c r="J48" i="10" s="1"/>
  <c r="D46" i="10"/>
  <c r="L46" i="10"/>
  <c r="M46" i="10" s="1"/>
  <c r="C49" i="10" l="1"/>
  <c r="J49" i="10" s="1"/>
  <c r="D47" i="10"/>
  <c r="L47" i="10"/>
  <c r="M47" i="10" s="1"/>
  <c r="C50" i="10" l="1"/>
  <c r="J50" i="10" s="1"/>
  <c r="D48" i="10"/>
  <c r="L48" i="10"/>
  <c r="M48" i="10" s="1"/>
  <c r="C51" i="10" l="1"/>
  <c r="J51" i="10" s="1"/>
  <c r="D49" i="10"/>
  <c r="L49" i="10"/>
  <c r="M49" i="10" s="1"/>
  <c r="C52" i="10" l="1"/>
  <c r="J52" i="10" s="1"/>
  <c r="D50" i="10"/>
  <c r="L50" i="10"/>
  <c r="M50" i="10" s="1"/>
  <c r="C53" i="10" l="1"/>
  <c r="J53" i="10" s="1"/>
  <c r="D51" i="10"/>
  <c r="L51" i="10"/>
  <c r="M51" i="10" s="1"/>
  <c r="C54" i="10" l="1"/>
  <c r="J54" i="10" s="1"/>
  <c r="D52" i="10"/>
  <c r="L52" i="10"/>
  <c r="M52" i="10" s="1"/>
  <c r="C55" i="10" l="1"/>
  <c r="J55" i="10" s="1"/>
  <c r="D53" i="10"/>
  <c r="L53" i="10"/>
  <c r="M53" i="10" s="1"/>
  <c r="C56" i="10" l="1"/>
  <c r="J56" i="10" s="1"/>
  <c r="D54" i="10"/>
  <c r="L54" i="10"/>
  <c r="M54" i="10" s="1"/>
  <c r="C57" i="10" l="1"/>
  <c r="J57" i="10" s="1"/>
  <c r="D55" i="10"/>
  <c r="L55" i="10"/>
  <c r="M55" i="10" s="1"/>
  <c r="C58" i="10" l="1"/>
  <c r="J58" i="10" s="1"/>
  <c r="D56" i="10"/>
  <c r="L56" i="10"/>
  <c r="M56" i="10" s="1"/>
  <c r="C59" i="10" l="1"/>
  <c r="J59" i="10" s="1"/>
  <c r="D57" i="10"/>
  <c r="L57" i="10"/>
  <c r="M57" i="10" s="1"/>
  <c r="C60" i="10" l="1"/>
  <c r="J60" i="10" s="1"/>
  <c r="D58" i="10"/>
  <c r="L58" i="10"/>
  <c r="M58" i="10" s="1"/>
  <c r="C61" i="10" l="1"/>
  <c r="J61" i="10" s="1"/>
  <c r="D59" i="10"/>
  <c r="L59" i="10"/>
  <c r="M59" i="10" s="1"/>
  <c r="C62" i="10" l="1"/>
  <c r="J62" i="10" s="1"/>
  <c r="D60" i="10"/>
  <c r="L60" i="10"/>
  <c r="M60" i="10" s="1"/>
  <c r="C63" i="10" l="1"/>
  <c r="J63" i="10" s="1"/>
  <c r="D61" i="10"/>
  <c r="L61" i="10"/>
  <c r="M61" i="10" l="1"/>
  <c r="C64" i="10"/>
  <c r="J64" i="10" s="1"/>
  <c r="D62" i="10"/>
  <c r="L62" i="10"/>
  <c r="M62" i="10" s="1"/>
  <c r="C65" i="10" l="1"/>
  <c r="J65" i="10" s="1"/>
  <c r="D63" i="10"/>
  <c r="L63" i="10"/>
  <c r="M63" i="10" s="1"/>
  <c r="C66" i="10" l="1"/>
  <c r="J66" i="10" s="1"/>
  <c r="D64" i="10"/>
  <c r="L64" i="10"/>
  <c r="M64" i="10" l="1"/>
  <c r="C67" i="10"/>
  <c r="J67" i="10" s="1"/>
  <c r="D65" i="10"/>
  <c r="L65" i="10"/>
  <c r="M65" i="10" s="1"/>
  <c r="C68" i="10" l="1"/>
  <c r="J68" i="10" s="1"/>
  <c r="D66" i="10"/>
  <c r="L66" i="10"/>
  <c r="M66" i="10" s="1"/>
  <c r="C69" i="10" l="1"/>
  <c r="J69" i="10" s="1"/>
  <c r="D67" i="10"/>
  <c r="L67" i="10"/>
  <c r="M67" i="10" s="1"/>
  <c r="C70" i="10" l="1"/>
  <c r="J70" i="10" s="1"/>
  <c r="D68" i="10"/>
  <c r="L68" i="10"/>
  <c r="M68" i="10" s="1"/>
  <c r="C71" i="10" l="1"/>
  <c r="J71" i="10" s="1"/>
  <c r="D69" i="10"/>
  <c r="L69" i="10"/>
  <c r="M69" i="10" s="1"/>
  <c r="C72" i="10" l="1"/>
  <c r="J72" i="10" s="1"/>
  <c r="D70" i="10"/>
  <c r="L70" i="10"/>
  <c r="M70" i="10" s="1"/>
  <c r="C73" i="10" l="1"/>
  <c r="J73" i="10" s="1"/>
  <c r="D71" i="10"/>
  <c r="L71" i="10"/>
  <c r="M71" i="10" s="1"/>
  <c r="C74" i="10" l="1"/>
  <c r="J74" i="10" s="1"/>
  <c r="D72" i="10"/>
  <c r="L72" i="10"/>
  <c r="M72" i="10" s="1"/>
  <c r="C75" i="10" l="1"/>
  <c r="J75" i="10" s="1"/>
  <c r="D73" i="10"/>
  <c r="L73" i="10"/>
  <c r="M73" i="10" s="1"/>
  <c r="C76" i="10" l="1"/>
  <c r="J76" i="10" s="1"/>
  <c r="D74" i="10"/>
  <c r="L74" i="10"/>
  <c r="M74" i="10" s="1"/>
  <c r="C77" i="10" l="1"/>
  <c r="J77" i="10" s="1"/>
  <c r="D75" i="10"/>
  <c r="L75" i="10"/>
  <c r="M75" i="10" s="1"/>
  <c r="C78" i="10" l="1"/>
  <c r="J78" i="10" s="1"/>
  <c r="D76" i="10"/>
  <c r="L76" i="10"/>
  <c r="M76" i="10" s="1"/>
  <c r="C79" i="10" l="1"/>
  <c r="J79" i="10" s="1"/>
  <c r="D77" i="10"/>
  <c r="L77" i="10"/>
  <c r="M77" i="10" s="1"/>
  <c r="C80" i="10" l="1"/>
  <c r="J80" i="10" s="1"/>
  <c r="D78" i="10"/>
  <c r="L78" i="10"/>
  <c r="M78" i="10" s="1"/>
  <c r="C81" i="10" l="1"/>
  <c r="J81" i="10" s="1"/>
  <c r="D79" i="10"/>
  <c r="L79" i="10"/>
  <c r="M79" i="10" s="1"/>
  <c r="C82" i="10" l="1"/>
  <c r="J82" i="10" s="1"/>
  <c r="D80" i="10"/>
  <c r="L80" i="10"/>
  <c r="M80" i="10" s="1"/>
  <c r="C83" i="10" l="1"/>
  <c r="J83" i="10" s="1"/>
  <c r="D81" i="10"/>
  <c r="L81" i="10"/>
  <c r="M81" i="10" s="1"/>
  <c r="C84" i="10" l="1"/>
  <c r="J84" i="10" s="1"/>
  <c r="D82" i="10"/>
  <c r="L82" i="10"/>
  <c r="M82" i="10" s="1"/>
  <c r="C85" i="10" l="1"/>
  <c r="J85" i="10" s="1"/>
  <c r="D83" i="10"/>
  <c r="L83" i="10"/>
  <c r="M83" i="10" s="1"/>
  <c r="C86" i="10" l="1"/>
  <c r="J86" i="10" s="1"/>
  <c r="D84" i="10"/>
  <c r="L84" i="10"/>
  <c r="M84" i="10" s="1"/>
  <c r="C87" i="10" l="1"/>
  <c r="J87" i="10" s="1"/>
  <c r="D85" i="10"/>
  <c r="L85" i="10"/>
  <c r="M85" i="10" s="1"/>
  <c r="C88" i="10" l="1"/>
  <c r="J88" i="10" s="1"/>
  <c r="D86" i="10"/>
  <c r="L86" i="10"/>
  <c r="M86" i="10" s="1"/>
  <c r="C89" i="10" l="1"/>
  <c r="J89" i="10" s="1"/>
  <c r="D87" i="10"/>
  <c r="L87" i="10"/>
  <c r="M87" i="10" s="1"/>
  <c r="C90" i="10" l="1"/>
  <c r="J90" i="10" s="1"/>
  <c r="D88" i="10"/>
  <c r="L88" i="10"/>
  <c r="M88" i="10" s="1"/>
  <c r="C91" i="10" l="1"/>
  <c r="J91" i="10" s="1"/>
  <c r="D89" i="10"/>
  <c r="L89" i="10"/>
  <c r="M89" i="10" s="1"/>
  <c r="C92" i="10" l="1"/>
  <c r="J92" i="10" s="1"/>
  <c r="D90" i="10"/>
  <c r="L90" i="10"/>
  <c r="M90" i="10" s="1"/>
  <c r="C93" i="10" l="1"/>
  <c r="J93" i="10" s="1"/>
  <c r="D91" i="10"/>
  <c r="L91" i="10"/>
  <c r="M91" i="10" s="1"/>
  <c r="C94" i="10" l="1"/>
  <c r="J94" i="10" s="1"/>
  <c r="D92" i="10"/>
  <c r="L92" i="10"/>
  <c r="M92" i="10" s="1"/>
  <c r="C95" i="10" l="1"/>
  <c r="J95" i="10" s="1"/>
  <c r="D93" i="10"/>
  <c r="L93" i="10"/>
  <c r="M93" i="10" s="1"/>
  <c r="C96" i="10" l="1"/>
  <c r="J96" i="10" s="1"/>
  <c r="D94" i="10"/>
  <c r="L94" i="10"/>
  <c r="M94" i="10" s="1"/>
  <c r="C97" i="10" l="1"/>
  <c r="J97" i="10" s="1"/>
  <c r="D95" i="10"/>
  <c r="L95" i="10"/>
  <c r="M95" i="10" s="1"/>
  <c r="C98" i="10" l="1"/>
  <c r="J98" i="10" s="1"/>
  <c r="D96" i="10"/>
  <c r="L96" i="10"/>
  <c r="M96" i="10" s="1"/>
  <c r="C99" i="10" l="1"/>
  <c r="J99" i="10" s="1"/>
  <c r="D97" i="10"/>
  <c r="L97" i="10"/>
  <c r="M97" i="10" s="1"/>
  <c r="C100" i="10" l="1"/>
  <c r="J100" i="10" s="1"/>
  <c r="D98" i="10"/>
  <c r="L98" i="10"/>
  <c r="M98" i="10" s="1"/>
  <c r="C101" i="10" l="1"/>
  <c r="J101" i="10" s="1"/>
  <c r="D99" i="10"/>
  <c r="L99" i="10"/>
  <c r="M99" i="10" s="1"/>
  <c r="C102" i="10" l="1"/>
  <c r="J102" i="10" s="1"/>
  <c r="D100" i="10"/>
  <c r="L100" i="10"/>
  <c r="M100" i="10" s="1"/>
  <c r="C103" i="10" l="1"/>
  <c r="J103" i="10" s="1"/>
  <c r="D101" i="10"/>
  <c r="L101" i="10"/>
  <c r="M101" i="10" s="1"/>
  <c r="C104" i="10" l="1"/>
  <c r="J104" i="10" s="1"/>
  <c r="D102" i="10"/>
  <c r="L102" i="10"/>
  <c r="M102" i="10" s="1"/>
  <c r="C105" i="10" l="1"/>
  <c r="J105" i="10" s="1"/>
  <c r="D103" i="10"/>
  <c r="L103" i="10"/>
  <c r="M103" i="10" s="1"/>
  <c r="C106" i="10" l="1"/>
  <c r="J106" i="10" s="1"/>
  <c r="D104" i="10"/>
  <c r="L104" i="10"/>
  <c r="M104" i="10" s="1"/>
  <c r="C107" i="10" l="1"/>
  <c r="J107" i="10" s="1"/>
  <c r="D105" i="10"/>
  <c r="L105" i="10"/>
  <c r="M105" i="10" s="1"/>
  <c r="C108" i="10" l="1"/>
  <c r="J108" i="10" s="1"/>
  <c r="D106" i="10"/>
  <c r="L106" i="10"/>
  <c r="M106" i="10" s="1"/>
  <c r="C109" i="10" l="1"/>
  <c r="J109" i="10" s="1"/>
  <c r="D107" i="10"/>
  <c r="L107" i="10"/>
  <c r="M107" i="10" s="1"/>
  <c r="C110" i="10" l="1"/>
  <c r="J110" i="10" s="1"/>
  <c r="D108" i="10"/>
  <c r="L108" i="10"/>
  <c r="M108" i="10" s="1"/>
  <c r="C111" i="10" l="1"/>
  <c r="J111" i="10" s="1"/>
  <c r="D109" i="10"/>
  <c r="L109" i="10"/>
  <c r="M109" i="10" s="1"/>
  <c r="C112" i="10" l="1"/>
  <c r="J112" i="10" s="1"/>
  <c r="D110" i="10"/>
  <c r="L110" i="10"/>
  <c r="M110" i="10" s="1"/>
  <c r="C113" i="10" l="1"/>
  <c r="J113" i="10" s="1"/>
  <c r="D111" i="10"/>
  <c r="L111" i="10"/>
  <c r="M111" i="10" s="1"/>
  <c r="C114" i="10" l="1"/>
  <c r="J114" i="10" s="1"/>
  <c r="D112" i="10"/>
  <c r="L112" i="10"/>
  <c r="M112" i="10" s="1"/>
  <c r="C115" i="10" l="1"/>
  <c r="J115" i="10" s="1"/>
  <c r="D113" i="10"/>
  <c r="L113" i="10"/>
  <c r="M113" i="10" s="1"/>
  <c r="C116" i="10" l="1"/>
  <c r="J116" i="10" s="1"/>
  <c r="D114" i="10"/>
  <c r="L114" i="10"/>
  <c r="M114" i="10" s="1"/>
  <c r="C117" i="10" l="1"/>
  <c r="J117" i="10" s="1"/>
  <c r="D115" i="10"/>
  <c r="L115" i="10"/>
  <c r="M115" i="10" s="1"/>
  <c r="C118" i="10" l="1"/>
  <c r="J118" i="10" s="1"/>
  <c r="D116" i="10"/>
  <c r="L116" i="10"/>
  <c r="M116" i="10" s="1"/>
  <c r="C119" i="10" l="1"/>
  <c r="J119" i="10" s="1"/>
  <c r="D117" i="10"/>
  <c r="L117" i="10"/>
  <c r="M117" i="10" s="1"/>
  <c r="C120" i="10" l="1"/>
  <c r="J120" i="10" s="1"/>
  <c r="D118" i="10"/>
  <c r="L118" i="10"/>
  <c r="M118" i="10" s="1"/>
  <c r="C121" i="10" l="1"/>
  <c r="J121" i="10" s="1"/>
  <c r="D119" i="10"/>
  <c r="L119" i="10"/>
  <c r="M119" i="10" s="1"/>
  <c r="C122" i="10" l="1"/>
  <c r="J122" i="10" s="1"/>
  <c r="D120" i="10"/>
  <c r="L120" i="10"/>
  <c r="M120" i="10" s="1"/>
  <c r="C123" i="10" l="1"/>
  <c r="J123" i="10" s="1"/>
  <c r="D121" i="10"/>
  <c r="L121" i="10"/>
  <c r="M121" i="10" s="1"/>
  <c r="C124" i="10" l="1"/>
  <c r="J124" i="10" s="1"/>
  <c r="D122" i="10"/>
  <c r="L122" i="10"/>
  <c r="M122" i="10" s="1"/>
  <c r="C125" i="10" l="1"/>
  <c r="J125" i="10" s="1"/>
  <c r="D123" i="10"/>
  <c r="L123" i="10"/>
  <c r="M123" i="10" s="1"/>
  <c r="C126" i="10" l="1"/>
  <c r="J126" i="10" s="1"/>
  <c r="D124" i="10"/>
  <c r="L124" i="10"/>
  <c r="M124" i="10" s="1"/>
  <c r="C127" i="10" l="1"/>
  <c r="J127" i="10" s="1"/>
  <c r="D125" i="10"/>
  <c r="L125" i="10"/>
  <c r="M125" i="10" s="1"/>
  <c r="C128" i="10" l="1"/>
  <c r="J128" i="10" s="1"/>
  <c r="D126" i="10"/>
  <c r="L126" i="10"/>
  <c r="M126" i="10" s="1"/>
  <c r="C129" i="10" l="1"/>
  <c r="J129" i="10" s="1"/>
  <c r="D127" i="10"/>
  <c r="L127" i="10"/>
  <c r="M127" i="10" s="1"/>
  <c r="C130" i="10" l="1"/>
  <c r="J130" i="10" s="1"/>
  <c r="D128" i="10"/>
  <c r="L128" i="10"/>
  <c r="M128" i="10" s="1"/>
  <c r="C131" i="10" l="1"/>
  <c r="J131" i="10" s="1"/>
  <c r="D129" i="10"/>
  <c r="L129" i="10"/>
  <c r="M129" i="10" s="1"/>
  <c r="C132" i="10" l="1"/>
  <c r="J132" i="10" s="1"/>
  <c r="D130" i="10"/>
  <c r="L130" i="10"/>
  <c r="M130" i="10" s="1"/>
  <c r="C133" i="10" l="1"/>
  <c r="J133" i="10" s="1"/>
  <c r="D131" i="10"/>
  <c r="L131" i="10"/>
  <c r="M131" i="10" s="1"/>
  <c r="C134" i="10" l="1"/>
  <c r="J134" i="10" s="1"/>
  <c r="D132" i="10"/>
  <c r="L132" i="10"/>
  <c r="M132" i="10" s="1"/>
  <c r="C135" i="10" l="1"/>
  <c r="J135" i="10" s="1"/>
  <c r="D133" i="10"/>
  <c r="L133" i="10"/>
  <c r="M133" i="10" s="1"/>
  <c r="C136" i="10" l="1"/>
  <c r="J136" i="10" s="1"/>
  <c r="D134" i="10"/>
  <c r="L134" i="10"/>
  <c r="M134" i="10" s="1"/>
  <c r="C137" i="10" l="1"/>
  <c r="J137" i="10" s="1"/>
  <c r="D135" i="10"/>
  <c r="L135" i="10"/>
  <c r="M135" i="10" s="1"/>
  <c r="C138" i="10" l="1"/>
  <c r="J138" i="10" s="1"/>
  <c r="D136" i="10"/>
  <c r="L136" i="10"/>
  <c r="M136" i="10" s="1"/>
  <c r="C139" i="10" l="1"/>
  <c r="J139" i="10" s="1"/>
  <c r="D137" i="10"/>
  <c r="L137" i="10"/>
  <c r="M137" i="10" s="1"/>
  <c r="C140" i="10" l="1"/>
  <c r="J140" i="10" s="1"/>
  <c r="D138" i="10"/>
  <c r="L138" i="10"/>
  <c r="M138" i="10" s="1"/>
  <c r="C141" i="10" l="1"/>
  <c r="J141" i="10" s="1"/>
  <c r="D139" i="10"/>
  <c r="L139" i="10"/>
  <c r="M139" i="10" s="1"/>
  <c r="C142" i="10" l="1"/>
  <c r="J142" i="10" s="1"/>
  <c r="D140" i="10"/>
  <c r="L140" i="10"/>
  <c r="M140" i="10" s="1"/>
  <c r="C143" i="10" l="1"/>
  <c r="J143" i="10" s="1"/>
  <c r="D141" i="10"/>
  <c r="L141" i="10"/>
  <c r="M141" i="10" s="1"/>
  <c r="C144" i="10" l="1"/>
  <c r="J144" i="10" s="1"/>
  <c r="D142" i="10"/>
  <c r="L142" i="10"/>
  <c r="M142" i="10" s="1"/>
  <c r="C145" i="10" l="1"/>
  <c r="J145" i="10" s="1"/>
  <c r="D143" i="10"/>
  <c r="L143" i="10"/>
  <c r="M143" i="10" s="1"/>
  <c r="C146" i="10" l="1"/>
  <c r="J146" i="10" s="1"/>
  <c r="D144" i="10"/>
  <c r="L144" i="10"/>
  <c r="M144" i="10" s="1"/>
  <c r="C147" i="10" l="1"/>
  <c r="J147" i="10" s="1"/>
  <c r="D145" i="10"/>
  <c r="L145" i="10"/>
  <c r="M145" i="10" s="1"/>
  <c r="C148" i="10" l="1"/>
  <c r="J148" i="10" s="1"/>
  <c r="D146" i="10"/>
  <c r="L146" i="10"/>
  <c r="M146" i="10" s="1"/>
  <c r="C149" i="10" l="1"/>
  <c r="J149" i="10" s="1"/>
  <c r="D147" i="10"/>
  <c r="L147" i="10"/>
  <c r="M147" i="10" s="1"/>
  <c r="C150" i="10" l="1"/>
  <c r="J150" i="10" s="1"/>
  <c r="D148" i="10"/>
  <c r="L148" i="10"/>
  <c r="M148" i="10" s="1"/>
  <c r="C151" i="10" l="1"/>
  <c r="J151" i="10" s="1"/>
  <c r="D149" i="10"/>
  <c r="L149" i="10"/>
  <c r="M149" i="10" s="1"/>
  <c r="C152" i="10" l="1"/>
  <c r="J152" i="10" s="1"/>
  <c r="D150" i="10"/>
  <c r="L150" i="10"/>
  <c r="M150" i="10" s="1"/>
  <c r="C153" i="10" l="1"/>
  <c r="J153" i="10" s="1"/>
  <c r="D151" i="10"/>
  <c r="L151" i="10"/>
  <c r="M151" i="10" s="1"/>
  <c r="C154" i="10" l="1"/>
  <c r="J154" i="10" s="1"/>
  <c r="D152" i="10"/>
  <c r="L152" i="10"/>
  <c r="M152" i="10" s="1"/>
  <c r="C155" i="10" l="1"/>
  <c r="J155" i="10" s="1"/>
  <c r="D153" i="10"/>
  <c r="L153" i="10"/>
  <c r="M153" i="10" s="1"/>
  <c r="C156" i="10" l="1"/>
  <c r="J156" i="10" s="1"/>
  <c r="D154" i="10"/>
  <c r="L154" i="10"/>
  <c r="M154" i="10" s="1"/>
  <c r="C157" i="10" l="1"/>
  <c r="J157" i="10" s="1"/>
  <c r="D155" i="10"/>
  <c r="L155" i="10"/>
  <c r="M155" i="10" s="1"/>
  <c r="C158" i="10" l="1"/>
  <c r="J158" i="10" s="1"/>
  <c r="D156" i="10"/>
  <c r="L156" i="10"/>
  <c r="M156" i="10" s="1"/>
  <c r="C159" i="10" l="1"/>
  <c r="J159" i="10" s="1"/>
  <c r="D157" i="10"/>
  <c r="L157" i="10"/>
  <c r="M157" i="10" s="1"/>
  <c r="C160" i="10" l="1"/>
  <c r="J160" i="10" s="1"/>
  <c r="D158" i="10"/>
  <c r="L158" i="10"/>
  <c r="M158" i="10" s="1"/>
  <c r="D159" i="10" l="1"/>
  <c r="L159" i="10"/>
  <c r="M159" i="10" s="1"/>
  <c r="D160" i="10" l="1"/>
  <c r="J162" i="10"/>
  <c r="L160" i="10" l="1"/>
  <c r="M160" i="10" l="1"/>
  <c r="M162" i="10" s="1"/>
  <c r="F19" i="10" l="1"/>
  <c r="H19" i="10" s="1"/>
  <c r="I19" i="10" l="1"/>
  <c r="G19" i="10" l="1"/>
  <c r="K19" i="10" l="1"/>
  <c r="F20" i="10" s="1"/>
  <c r="H20" i="10" s="1"/>
  <c r="L31" i="10"/>
  <c r="E20" i="10" l="1"/>
  <c r="M31" i="10"/>
  <c r="I20" i="10"/>
  <c r="G20" i="10" s="1"/>
  <c r="K20" i="10" l="1"/>
  <c r="F21" i="10" s="1"/>
  <c r="H21" i="10" s="1"/>
  <c r="L32" i="10"/>
  <c r="M32" i="10" l="1"/>
  <c r="E21" i="10"/>
  <c r="I21" i="10"/>
  <c r="G21" i="10" s="1"/>
  <c r="L33" i="10" s="1"/>
  <c r="M33" i="10" s="1"/>
  <c r="K21" i="10" l="1"/>
  <c r="E22" i="10" s="1"/>
  <c r="F22" i="10" l="1"/>
  <c r="H22" i="10" s="1"/>
  <c r="I22" i="10" l="1"/>
  <c r="G22" i="10" s="1"/>
  <c r="K22" i="10" l="1"/>
  <c r="E23" i="10" s="1"/>
  <c r="L34" i="10"/>
  <c r="F23" i="10" l="1"/>
  <c r="H23" i="10" s="1"/>
  <c r="M34" i="10"/>
  <c r="I23" i="10" l="1"/>
  <c r="G23" i="10" s="1"/>
  <c r="K23" i="10" s="1"/>
  <c r="E24" i="10" s="1"/>
  <c r="L35" i="10"/>
  <c r="M35" i="10" l="1"/>
  <c r="F24" i="10"/>
  <c r="I24" i="10" s="1"/>
  <c r="H24" i="10" l="1"/>
  <c r="G24" i="10" s="1"/>
  <c r="K24" i="10" l="1"/>
  <c r="F25" i="10" s="1"/>
  <c r="H25" i="10" s="1"/>
  <c r="L36" i="10"/>
  <c r="M36" i="10" s="1"/>
  <c r="E25" i="10" l="1"/>
  <c r="I25" i="10"/>
  <c r="G25" i="10" s="1"/>
  <c r="K25" i="10" l="1"/>
  <c r="F26" i="10" s="1"/>
  <c r="I26" i="10" s="1"/>
  <c r="L37" i="10"/>
  <c r="M37" i="10" s="1"/>
  <c r="E26" i="10" l="1"/>
  <c r="H26" i="10"/>
  <c r="G26" i="10" s="1"/>
  <c r="K26" i="10" l="1"/>
  <c r="F27" i="10" s="1"/>
  <c r="L38" i="10"/>
  <c r="M38" i="10" s="1"/>
  <c r="E27" i="10" l="1"/>
  <c r="H27" i="10"/>
  <c r="I27" i="10"/>
  <c r="G27" i="10" l="1"/>
  <c r="K27" i="10" l="1"/>
  <c r="E28" i="10" s="1"/>
  <c r="L39" i="10"/>
  <c r="M39" i="10" s="1"/>
  <c r="F28" i="10" l="1"/>
  <c r="I28" i="10" s="1"/>
  <c r="H28" i="10" l="1"/>
  <c r="G28" i="10" s="1"/>
  <c r="K28" i="10" s="1"/>
  <c r="E29" i="10" l="1"/>
  <c r="F29" i="10"/>
  <c r="I29" i="10" s="1"/>
  <c r="L40" i="10"/>
  <c r="H29" i="10" l="1"/>
  <c r="G29" i="10" s="1"/>
  <c r="K29" i="10" s="1"/>
  <c r="E30" i="10" s="1"/>
  <c r="L162" i="10"/>
  <c r="J8" i="10" s="1"/>
  <c r="J7" i="10" s="1"/>
  <c r="F30" i="10" l="1"/>
  <c r="H30" i="10" s="1"/>
  <c r="I30" i="10" l="1"/>
  <c r="G30" i="10" s="1"/>
  <c r="K30" i="10" s="1"/>
  <c r="E31" i="10" s="1"/>
  <c r="F31" i="10" l="1"/>
  <c r="H31" i="10" s="1"/>
  <c r="I31" i="10" l="1"/>
  <c r="G31" i="10" s="1"/>
  <c r="K31" i="10" s="1"/>
  <c r="E32" i="10" s="1"/>
  <c r="F32" i="10" l="1"/>
  <c r="I32" i="10" s="1"/>
  <c r="H32" i="10" l="1"/>
  <c r="G32" i="10" s="1"/>
  <c r="K32" i="10" s="1"/>
  <c r="E33" i="10" s="1"/>
  <c r="F33" i="10" l="1"/>
  <c r="H33" i="10" l="1"/>
  <c r="I33" i="10"/>
  <c r="G33" i="10" l="1"/>
  <c r="K33" i="10" s="1"/>
  <c r="E34" i="10" s="1"/>
  <c r="F34" i="10" l="1"/>
  <c r="H34" i="10" s="1"/>
  <c r="I34" i="10" l="1"/>
  <c r="G34" i="10" s="1"/>
  <c r="K34" i="10" s="1"/>
  <c r="E35" i="10" l="1"/>
  <c r="F35" i="10"/>
  <c r="I35" i="10" l="1"/>
  <c r="H35" i="10"/>
  <c r="G35" i="10" l="1"/>
  <c r="K35" i="10" s="1"/>
  <c r="E36" i="10" s="1"/>
  <c r="F36" i="10" l="1"/>
  <c r="I36" i="10" s="1"/>
  <c r="H36" i="10" l="1"/>
  <c r="G36" i="10" s="1"/>
  <c r="K36" i="10" s="1"/>
  <c r="E37" i="10" s="1"/>
  <c r="F37" i="10" l="1"/>
  <c r="H37" i="10" s="1"/>
  <c r="I37" i="10" l="1"/>
  <c r="G37" i="10" s="1"/>
  <c r="K37" i="10" s="1"/>
  <c r="E38" i="10" l="1"/>
  <c r="F38" i="10"/>
  <c r="H38" i="10" l="1"/>
  <c r="I38" i="10"/>
  <c r="G38" i="10" l="1"/>
  <c r="K38" i="10" s="1"/>
  <c r="E39" i="10" s="1"/>
  <c r="F39" i="10" l="1"/>
  <c r="I39" i="10" s="1"/>
  <c r="H39" i="10" l="1"/>
  <c r="G39" i="10" s="1"/>
  <c r="K39" i="10" s="1"/>
  <c r="E40" i="10" l="1"/>
  <c r="F40" i="10"/>
  <c r="H40" i="10" s="1"/>
  <c r="I40" i="10" l="1"/>
  <c r="G40" i="10" s="1"/>
  <c r="K40" i="10" s="1"/>
  <c r="E41" i="10" l="1"/>
  <c r="F41" i="10"/>
  <c r="I41" i="10" l="1"/>
  <c r="H41" i="10"/>
  <c r="G41" i="10" l="1"/>
  <c r="K41" i="10" s="1"/>
  <c r="E42" i="10" s="1"/>
  <c r="F42" i="10" l="1"/>
  <c r="H42" i="10" s="1"/>
  <c r="I42" i="10" l="1"/>
  <c r="G42" i="10" s="1"/>
  <c r="K42" i="10" s="1"/>
  <c r="F43" i="10" l="1"/>
  <c r="H43" i="10" s="1"/>
  <c r="E43" i="10"/>
  <c r="I43" i="10" l="1"/>
  <c r="G43" i="10" s="1"/>
  <c r="K43" i="10" s="1"/>
  <c r="E44" i="10" l="1"/>
  <c r="F44" i="10"/>
  <c r="H44" i="10" l="1"/>
  <c r="I44" i="10"/>
  <c r="G44" i="10" l="1"/>
  <c r="K44" i="10" s="1"/>
  <c r="F45" i="10" s="1"/>
  <c r="E45" i="10" l="1"/>
  <c r="I45" i="10"/>
  <c r="H45" i="10"/>
  <c r="G45" i="10" l="1"/>
  <c r="K45" i="10" s="1"/>
  <c r="E46" i="10" l="1"/>
  <c r="F46" i="10"/>
  <c r="I46" i="10" l="1"/>
  <c r="H46" i="10"/>
  <c r="G46" i="10" l="1"/>
  <c r="K46" i="10" s="1"/>
  <c r="E47" i="10" s="1"/>
  <c r="F47" i="10" l="1"/>
  <c r="H47" i="10" s="1"/>
  <c r="I47" i="10" l="1"/>
  <c r="G47" i="10" s="1"/>
  <c r="K47" i="10" s="1"/>
  <c r="E48" i="10" l="1"/>
  <c r="F48" i="10"/>
  <c r="H48" i="10" l="1"/>
  <c r="I48" i="10"/>
  <c r="G48" i="10" l="1"/>
  <c r="K48" i="10" s="1"/>
  <c r="E49" i="10" l="1"/>
  <c r="F49" i="10"/>
  <c r="H49" i="10" l="1"/>
  <c r="I49" i="10"/>
  <c r="G49" i="10" l="1"/>
  <c r="K49" i="10" s="1"/>
  <c r="E50" i="10" s="1"/>
  <c r="F50" i="10" l="1"/>
  <c r="I50" i="10" s="1"/>
  <c r="H50" i="10" l="1"/>
  <c r="G50" i="10" s="1"/>
  <c r="K50" i="10" s="1"/>
  <c r="E51" i="10" l="1"/>
  <c r="F51" i="10"/>
  <c r="I51" i="10" l="1"/>
  <c r="H51" i="10"/>
  <c r="G51" i="10" l="1"/>
  <c r="K51" i="10" s="1"/>
  <c r="E52" i="10" s="1"/>
  <c r="F52" i="10" l="1"/>
  <c r="H52" i="10" s="1"/>
  <c r="I52" i="10" l="1"/>
  <c r="G52" i="10" s="1"/>
  <c r="K52" i="10" s="1"/>
  <c r="E53" i="10" l="1"/>
  <c r="F53" i="10"/>
  <c r="H53" i="10" l="1"/>
  <c r="I53" i="10"/>
  <c r="G53" i="10" l="1"/>
  <c r="K53" i="10" s="1"/>
  <c r="E54" i="10" l="1"/>
  <c r="F54" i="10"/>
  <c r="I54" i="10" l="1"/>
  <c r="H54" i="10"/>
  <c r="G54" i="10" l="1"/>
  <c r="K54" i="10" s="1"/>
  <c r="E55" i="10" s="1"/>
  <c r="F55" i="10" l="1"/>
  <c r="I55" i="10" s="1"/>
  <c r="H55" i="10" l="1"/>
  <c r="G55" i="10" s="1"/>
  <c r="K55" i="10" s="1"/>
  <c r="E56" i="10" s="1"/>
  <c r="F56" i="10" l="1"/>
  <c r="I56" i="10" s="1"/>
  <c r="H56" i="10" l="1"/>
  <c r="G56" i="10" s="1"/>
  <c r="K56" i="10" s="1"/>
  <c r="E57" i="10" s="1"/>
  <c r="F57" i="10" l="1"/>
  <c r="H57" i="10" s="1"/>
  <c r="I57" i="10" l="1"/>
  <c r="G57" i="10" s="1"/>
  <c r="K57" i="10" s="1"/>
  <c r="E58" i="10" l="1"/>
  <c r="F58" i="10"/>
  <c r="H58" i="10" l="1"/>
  <c r="I58" i="10"/>
  <c r="G58" i="10" l="1"/>
  <c r="K58" i="10" s="1"/>
  <c r="E59" i="10" s="1"/>
  <c r="F59" i="10" l="1"/>
  <c r="I59" i="10" s="1"/>
  <c r="H59" i="10" l="1"/>
  <c r="G59" i="10" s="1"/>
  <c r="K59" i="10" s="1"/>
  <c r="E60" i="10" s="1"/>
  <c r="F60" i="10" l="1"/>
  <c r="I60" i="10" s="1"/>
  <c r="H60" i="10" l="1"/>
  <c r="G60" i="10" s="1"/>
  <c r="K60" i="10" s="1"/>
  <c r="E61" i="10" s="1"/>
  <c r="F61" i="10" l="1"/>
  <c r="I61" i="10" s="1"/>
  <c r="H61" i="10" l="1"/>
  <c r="G61" i="10" s="1"/>
  <c r="K61" i="10" s="1"/>
  <c r="E62" i="10" s="1"/>
  <c r="F62" i="10" l="1"/>
  <c r="I62" i="10" s="1"/>
  <c r="H62" i="10" l="1"/>
  <c r="G62" i="10" s="1"/>
  <c r="K62" i="10" s="1"/>
  <c r="E63" i="10" s="1"/>
  <c r="F63" i="10" l="1"/>
  <c r="H63" i="10" s="1"/>
  <c r="I63" i="10" l="1"/>
  <c r="G63" i="10" s="1"/>
  <c r="K63" i="10" s="1"/>
  <c r="E64" i="10" l="1"/>
  <c r="F64" i="10"/>
  <c r="I64" i="10" l="1"/>
  <c r="H64" i="10"/>
  <c r="G64" i="10" l="1"/>
  <c r="K64" i="10" s="1"/>
  <c r="E65" i="10" l="1"/>
  <c r="F65" i="10"/>
  <c r="I65" i="10" l="1"/>
  <c r="H65" i="10"/>
  <c r="G65" i="10" l="1"/>
  <c r="K65" i="10" s="1"/>
  <c r="E66" i="10" s="1"/>
  <c r="F66" i="10" l="1"/>
  <c r="H66" i="10" s="1"/>
  <c r="I66" i="10" l="1"/>
  <c r="G66" i="10" s="1"/>
  <c r="K66" i="10" s="1"/>
  <c r="E67" i="10" l="1"/>
  <c r="F67" i="10"/>
  <c r="I67" i="10" l="1"/>
  <c r="H67" i="10"/>
  <c r="G67" i="10" l="1"/>
  <c r="K67" i="10" s="1"/>
  <c r="E68" i="10" l="1"/>
  <c r="F68" i="10"/>
  <c r="I68" i="10" l="1"/>
  <c r="H68" i="10"/>
  <c r="G68" i="10" l="1"/>
  <c r="K68" i="10" s="1"/>
  <c r="E69" i="10" s="1"/>
  <c r="F69" i="10" l="1"/>
  <c r="H69" i="10" s="1"/>
  <c r="I69" i="10" l="1"/>
  <c r="G69" i="10" s="1"/>
  <c r="K69" i="10" s="1"/>
  <c r="E70" i="10" s="1"/>
  <c r="F70" i="10" l="1"/>
  <c r="I70" i="10" s="1"/>
  <c r="H70" i="10" l="1"/>
  <c r="G70" i="10" s="1"/>
  <c r="K70" i="10" s="1"/>
  <c r="E71" i="10" s="1"/>
  <c r="F71" i="10" l="1"/>
  <c r="I71" i="10" s="1"/>
  <c r="H71" i="10" l="1"/>
  <c r="G71" i="10" s="1"/>
  <c r="K71" i="10" s="1"/>
  <c r="E72" i="10" s="1"/>
  <c r="F72" i="10" l="1"/>
  <c r="H72" i="10" s="1"/>
  <c r="I72" i="10" l="1"/>
  <c r="G72" i="10" s="1"/>
  <c r="K72" i="10" s="1"/>
  <c r="E73" i="10" s="1"/>
  <c r="F73" i="10" l="1"/>
  <c r="I73" i="10" s="1"/>
  <c r="H73" i="10" l="1"/>
  <c r="G73" i="10" s="1"/>
  <c r="K73" i="10" s="1"/>
  <c r="E74" i="10" s="1"/>
  <c r="F74" i="10" l="1"/>
  <c r="I74" i="10" s="1"/>
  <c r="H74" i="10" l="1"/>
  <c r="G74" i="10" s="1"/>
  <c r="K74" i="10" s="1"/>
  <c r="E75" i="10" s="1"/>
  <c r="F75" i="10" l="1"/>
  <c r="H75" i="10" s="1"/>
  <c r="I75" i="10" l="1"/>
  <c r="G75" i="10" s="1"/>
  <c r="K75" i="10" s="1"/>
  <c r="E76" i="10" s="1"/>
  <c r="F76" i="10" l="1"/>
  <c r="I76" i="10" s="1"/>
  <c r="H76" i="10" l="1"/>
  <c r="G76" i="10" s="1"/>
  <c r="K76" i="10" s="1"/>
  <c r="E77" i="10" l="1"/>
  <c r="F77" i="10"/>
  <c r="I77" i="10" l="1"/>
  <c r="H77" i="10"/>
  <c r="G77" i="10" l="1"/>
  <c r="K77" i="10" s="1"/>
  <c r="E78" i="10" l="1"/>
  <c r="F78" i="10"/>
  <c r="H78" i="10" l="1"/>
  <c r="I78" i="10"/>
  <c r="G78" i="10" l="1"/>
  <c r="K78" i="10" s="1"/>
  <c r="E79" i="10" s="1"/>
  <c r="F79" i="10" l="1"/>
  <c r="I79" i="10" s="1"/>
  <c r="H79" i="10" l="1"/>
  <c r="G79" i="10" s="1"/>
  <c r="K79" i="10" s="1"/>
  <c r="E80" i="10" s="1"/>
  <c r="F80" i="10" l="1"/>
  <c r="H80" i="10" s="1"/>
  <c r="I80" i="10" l="1"/>
  <c r="G80" i="10" s="1"/>
  <c r="K80" i="10" s="1"/>
  <c r="E81" i="10" l="1"/>
  <c r="F81" i="10"/>
  <c r="I81" i="10" l="1"/>
  <c r="H81" i="10"/>
  <c r="G81" i="10" l="1"/>
  <c r="K81" i="10" s="1"/>
  <c r="E82" i="10" s="1"/>
  <c r="F82" i="10" l="1"/>
  <c r="I82" i="10" s="1"/>
  <c r="H82" i="10" l="1"/>
  <c r="G82" i="10" s="1"/>
  <c r="K82" i="10" s="1"/>
  <c r="E83" i="10" s="1"/>
  <c r="F83" i="10" l="1"/>
  <c r="I83" i="10" s="1"/>
  <c r="H83" i="10" l="1"/>
  <c r="G83" i="10" s="1"/>
  <c r="K83" i="10" s="1"/>
  <c r="E84" i="10" s="1"/>
  <c r="F84" i="10" l="1"/>
  <c r="I84" i="10" s="1"/>
  <c r="H84" i="10" l="1"/>
  <c r="G84" i="10" s="1"/>
  <c r="K84" i="10" s="1"/>
  <c r="E85" i="10" s="1"/>
  <c r="F85" i="10" l="1"/>
  <c r="I85" i="10" s="1"/>
  <c r="H85" i="10" l="1"/>
  <c r="G85" i="10" s="1"/>
  <c r="K85" i="10" s="1"/>
  <c r="E86" i="10" s="1"/>
  <c r="F86" i="10" l="1"/>
  <c r="I86" i="10" s="1"/>
  <c r="H86" i="10" l="1"/>
  <c r="G86" i="10" s="1"/>
  <c r="K86" i="10" s="1"/>
  <c r="E87" i="10" s="1"/>
  <c r="F87" i="10" l="1"/>
  <c r="H87" i="10" s="1"/>
  <c r="I87" i="10" l="1"/>
  <c r="G87" i="10" s="1"/>
  <c r="K87" i="10" s="1"/>
  <c r="E88" i="10" s="1"/>
  <c r="F88" i="10" l="1"/>
  <c r="H88" i="10" s="1"/>
  <c r="I88" i="10" l="1"/>
  <c r="G88" i="10" s="1"/>
  <c r="K88" i="10" s="1"/>
  <c r="E89" i="10" s="1"/>
  <c r="F89" i="10" l="1"/>
  <c r="I89" i="10" s="1"/>
  <c r="H89" i="10" l="1"/>
  <c r="G89" i="10" s="1"/>
  <c r="K89" i="10" s="1"/>
  <c r="E90" i="10" s="1"/>
  <c r="F90" i="10" l="1"/>
  <c r="I90" i="10" s="1"/>
  <c r="H90" i="10" l="1"/>
  <c r="G90" i="10" s="1"/>
  <c r="K90" i="10" s="1"/>
  <c r="E91" i="10" s="1"/>
  <c r="F91" i="10" l="1"/>
  <c r="I91" i="10" s="1"/>
  <c r="H91" i="10" l="1"/>
  <c r="G91" i="10" s="1"/>
  <c r="K91" i="10" s="1"/>
  <c r="E92" i="10" s="1"/>
  <c r="F92" i="10" l="1"/>
  <c r="I92" i="10" s="1"/>
  <c r="H92" i="10" l="1"/>
  <c r="G92" i="10" s="1"/>
  <c r="K92" i="10" s="1"/>
  <c r="E93" i="10" s="1"/>
  <c r="F93" i="10" l="1"/>
  <c r="H93" i="10" s="1"/>
  <c r="I93" i="10" l="1"/>
  <c r="G93" i="10" s="1"/>
  <c r="K93" i="10" s="1"/>
  <c r="E94" i="10" s="1"/>
  <c r="F94" i="10" l="1"/>
  <c r="H94" i="10" s="1"/>
  <c r="I94" i="10" l="1"/>
  <c r="G94" i="10" s="1"/>
  <c r="K94" i="10" s="1"/>
  <c r="E95" i="10" l="1"/>
  <c r="F95" i="10"/>
  <c r="I95" i="10" s="1"/>
  <c r="H95" i="10" l="1"/>
  <c r="G95" i="10" s="1"/>
  <c r="K95" i="10" s="1"/>
  <c r="E96" i="10" s="1"/>
  <c r="F96" i="10" l="1"/>
  <c r="I96" i="10" s="1"/>
  <c r="H96" i="10" l="1"/>
  <c r="G96" i="10" s="1"/>
  <c r="K96" i="10" s="1"/>
  <c r="E97" i="10" s="1"/>
  <c r="F97" i="10" l="1"/>
  <c r="H97" i="10" s="1"/>
  <c r="I97" i="10" l="1"/>
  <c r="G97" i="10" s="1"/>
  <c r="K97" i="10" s="1"/>
  <c r="F98" i="10" l="1"/>
  <c r="I98" i="10" s="1"/>
  <c r="E98" i="10"/>
  <c r="H98" i="10" l="1"/>
  <c r="G98" i="10" s="1"/>
  <c r="K98" i="10" s="1"/>
  <c r="E99" i="10" s="1"/>
  <c r="F99" i="10" l="1"/>
  <c r="H99" i="10" s="1"/>
  <c r="I99" i="10" l="1"/>
  <c r="G99" i="10" s="1"/>
  <c r="K99" i="10" s="1"/>
  <c r="E100" i="10" s="1"/>
  <c r="F100" i="10" l="1"/>
  <c r="H100" i="10" s="1"/>
  <c r="I100" i="10" l="1"/>
  <c r="G100" i="10"/>
  <c r="K100" i="10" s="1"/>
  <c r="E101" i="10" s="1"/>
  <c r="F101" i="10" l="1"/>
  <c r="H101" i="10" s="1"/>
  <c r="I101" i="10" l="1"/>
  <c r="G101" i="10" s="1"/>
  <c r="K101" i="10" s="1"/>
  <c r="F102" i="10" l="1"/>
  <c r="I102" i="10" s="1"/>
  <c r="E102" i="10"/>
  <c r="H102" i="10" l="1"/>
  <c r="G102" i="10" s="1"/>
  <c r="K102" i="10" s="1"/>
  <c r="E103" i="10" l="1"/>
  <c r="F103" i="10"/>
  <c r="H103" i="10" l="1"/>
  <c r="I103" i="10"/>
  <c r="G103" i="10" l="1"/>
  <c r="K103" i="10" s="1"/>
  <c r="E104" i="10" l="1"/>
  <c r="F104" i="10"/>
  <c r="H104" i="10" l="1"/>
  <c r="I104" i="10"/>
  <c r="G104" i="10" l="1"/>
  <c r="K104" i="10" s="1"/>
  <c r="F105" i="10" s="1"/>
  <c r="E105" i="10" l="1"/>
  <c r="H105" i="10"/>
  <c r="I105" i="10"/>
  <c r="G105" i="10" l="1"/>
  <c r="K105" i="10" s="1"/>
  <c r="E106" i="10" s="1"/>
  <c r="F106" i="10" l="1"/>
  <c r="H106" i="10" s="1"/>
  <c r="I106" i="10" l="1"/>
  <c r="G106" i="10" s="1"/>
  <c r="K106" i="10" s="1"/>
  <c r="F107" i="10" s="1"/>
  <c r="E107" i="10" l="1"/>
  <c r="I107" i="10"/>
  <c r="H107" i="10"/>
  <c r="G107" i="10" l="1"/>
  <c r="K107" i="10" s="1"/>
  <c r="E108" i="10" s="1"/>
  <c r="F108" i="10" l="1"/>
  <c r="I108" i="10" s="1"/>
  <c r="H108" i="10" l="1"/>
  <c r="G108" i="10" s="1"/>
  <c r="K108" i="10" s="1"/>
  <c r="E109" i="10" s="1"/>
  <c r="F109" i="10" l="1"/>
  <c r="I109" i="10" s="1"/>
  <c r="H109" i="10" l="1"/>
  <c r="G109" i="10" s="1"/>
  <c r="K109" i="10" s="1"/>
  <c r="E110" i="10" s="1"/>
  <c r="F110" i="10" l="1"/>
  <c r="H110" i="10" s="1"/>
  <c r="I110" i="10"/>
  <c r="G110" i="10" l="1"/>
  <c r="K110" i="10" s="1"/>
  <c r="F111" i="10" s="1"/>
  <c r="E111" i="10" l="1"/>
  <c r="H111" i="10"/>
  <c r="I111" i="10"/>
  <c r="G111" i="10" l="1"/>
  <c r="K111" i="10" s="1"/>
  <c r="E112" i="10" s="1"/>
  <c r="F112" i="10" l="1"/>
  <c r="I112" i="10" s="1"/>
  <c r="H112" i="10" l="1"/>
  <c r="G112" i="10" s="1"/>
  <c r="K112" i="10" s="1"/>
  <c r="F113" i="10" s="1"/>
  <c r="E113" i="10" l="1"/>
  <c r="I113" i="10"/>
  <c r="H113" i="10"/>
  <c r="G113" i="10" l="1"/>
  <c r="K113" i="10" s="1"/>
  <c r="F114" i="10" s="1"/>
  <c r="E114" i="10" l="1"/>
  <c r="I114" i="10"/>
  <c r="H114" i="10"/>
  <c r="G114" i="10" l="1"/>
  <c r="K114" i="10" s="1"/>
  <c r="F115" i="10" s="1"/>
  <c r="E115" i="10" l="1"/>
  <c r="I115" i="10"/>
  <c r="H115" i="10"/>
  <c r="G115" i="10" l="1"/>
  <c r="K115" i="10" s="1"/>
  <c r="E116" i="10" s="1"/>
  <c r="F116" i="10" l="1"/>
  <c r="H116" i="10" s="1"/>
  <c r="I116" i="10" l="1"/>
  <c r="G116" i="10" s="1"/>
  <c r="K116" i="10" s="1"/>
  <c r="E117" i="10" l="1"/>
  <c r="F117" i="10"/>
  <c r="H117" i="10" l="1"/>
  <c r="I117" i="10"/>
  <c r="G117" i="10" l="1"/>
  <c r="K117" i="10" s="1"/>
  <c r="E118" i="10" s="1"/>
  <c r="F118" i="10" l="1"/>
  <c r="I118" i="10" s="1"/>
  <c r="H118" i="10" l="1"/>
  <c r="G118" i="10" s="1"/>
  <c r="K118" i="10" s="1"/>
  <c r="F119" i="10" s="1"/>
  <c r="E119" i="10" l="1"/>
  <c r="H119" i="10"/>
  <c r="I119" i="10"/>
  <c r="G119" i="10" l="1"/>
  <c r="K119" i="10" s="1"/>
  <c r="E120" i="10" s="1"/>
  <c r="F120" i="10" l="1"/>
  <c r="H120" i="10" s="1"/>
  <c r="I120" i="10" l="1"/>
  <c r="G120" i="10" s="1"/>
  <c r="K120" i="10" s="1"/>
  <c r="E121" i="10" s="1"/>
  <c r="F121" i="10" l="1"/>
  <c r="H121" i="10" s="1"/>
  <c r="I121" i="10" l="1"/>
  <c r="G121" i="10" s="1"/>
  <c r="K121" i="10" s="1"/>
  <c r="F122" i="10" s="1"/>
  <c r="E122" i="10" l="1"/>
  <c r="I122" i="10"/>
  <c r="H122" i="10"/>
  <c r="G122" i="10" l="1"/>
  <c r="K122" i="10" s="1"/>
  <c r="E123" i="10" s="1"/>
  <c r="F123" i="10" l="1"/>
  <c r="I123" i="10" s="1"/>
  <c r="H123" i="10" l="1"/>
  <c r="G123" i="10" s="1"/>
  <c r="K123" i="10" s="1"/>
  <c r="F124" i="10" s="1"/>
  <c r="E124" i="10" l="1"/>
  <c r="H124" i="10"/>
  <c r="I124" i="10"/>
  <c r="G124" i="10" l="1"/>
  <c r="K124" i="10" s="1"/>
  <c r="F125" i="10" s="1"/>
  <c r="E125" i="10" l="1"/>
  <c r="I125" i="10"/>
  <c r="H125" i="10"/>
  <c r="G125" i="10" l="1"/>
  <c r="K125" i="10" s="1"/>
  <c r="F126" i="10" s="1"/>
  <c r="E126" i="10" l="1"/>
  <c r="H126" i="10"/>
  <c r="I126" i="10"/>
  <c r="G126" i="10" l="1"/>
  <c r="K126" i="10" s="1"/>
  <c r="E127" i="10" s="1"/>
  <c r="F127" i="10" l="1"/>
  <c r="H127" i="10" s="1"/>
  <c r="I127" i="10" l="1"/>
  <c r="G127" i="10" s="1"/>
  <c r="K127" i="10" s="1"/>
  <c r="F128" i="10" l="1"/>
  <c r="I128" i="10" s="1"/>
  <c r="E128" i="10"/>
  <c r="H128" i="10" l="1"/>
  <c r="G128" i="10" s="1"/>
  <c r="K128" i="10" s="1"/>
  <c r="F129" i="10" l="1"/>
  <c r="H129" i="10" s="1"/>
  <c r="E129" i="10"/>
  <c r="I129" i="10" l="1"/>
  <c r="G129" i="10" s="1"/>
  <c r="K129" i="10" s="1"/>
  <c r="F130" i="10" s="1"/>
  <c r="E130" i="10" l="1"/>
  <c r="I130" i="10"/>
  <c r="H130" i="10"/>
  <c r="G130" i="10" l="1"/>
  <c r="K130" i="10" s="1"/>
  <c r="F131" i="10" s="1"/>
  <c r="E131" i="10" l="1"/>
  <c r="I131" i="10"/>
  <c r="H131" i="10"/>
  <c r="G131" i="10" l="1"/>
  <c r="K131" i="10" s="1"/>
  <c r="E132" i="10" s="1"/>
  <c r="F132" i="10" l="1"/>
  <c r="H132" i="10" s="1"/>
  <c r="I132" i="10" l="1"/>
  <c r="G132" i="10" s="1"/>
  <c r="K132" i="10" s="1"/>
  <c r="E133" i="10" s="1"/>
  <c r="F133" i="10" l="1"/>
  <c r="H133" i="10" s="1"/>
  <c r="I133" i="10" l="1"/>
  <c r="G133" i="10" s="1"/>
  <c r="K133" i="10" s="1"/>
  <c r="E134" i="10" s="1"/>
  <c r="F134" i="10" l="1"/>
  <c r="I134" i="10" s="1"/>
  <c r="H134" i="10" l="1"/>
  <c r="G134" i="10" s="1"/>
  <c r="K134" i="10" s="1"/>
  <c r="E135" i="10" s="1"/>
  <c r="F135" i="10" l="1"/>
  <c r="H135" i="10" s="1"/>
  <c r="I135" i="10" l="1"/>
  <c r="G135" i="10" s="1"/>
  <c r="K135" i="10" s="1"/>
  <c r="E136" i="10" s="1"/>
  <c r="F136" i="10" l="1"/>
  <c r="I136" i="10" s="1"/>
  <c r="H136" i="10" l="1"/>
  <c r="G136" i="10" s="1"/>
  <c r="K136" i="10" s="1"/>
  <c r="E137" i="10"/>
  <c r="F137" i="10"/>
  <c r="H137" i="10" l="1"/>
  <c r="G137" i="10" s="1"/>
  <c r="K137" i="10" s="1"/>
  <c r="I137" i="10"/>
  <c r="E138" i="10" l="1"/>
  <c r="F138" i="10"/>
  <c r="H138" i="10" l="1"/>
  <c r="I138" i="10"/>
  <c r="G138" i="10" s="1"/>
  <c r="K138" i="10" s="1"/>
  <c r="E139" i="10" l="1"/>
  <c r="F139" i="10"/>
  <c r="I139" i="10" l="1"/>
  <c r="H139" i="10"/>
  <c r="G139" i="10"/>
  <c r="K139" i="10" s="1"/>
  <c r="E140" i="10" l="1"/>
  <c r="F140" i="10"/>
  <c r="H140" i="10" l="1"/>
  <c r="I140" i="10"/>
  <c r="G140" i="10" l="1"/>
  <c r="K140" i="10" s="1"/>
  <c r="E141" i="10"/>
  <c r="F141" i="10"/>
  <c r="H141" i="10" l="1"/>
  <c r="I141" i="10"/>
  <c r="G141" i="10" l="1"/>
  <c r="K141" i="10" s="1"/>
  <c r="E142" i="10"/>
  <c r="F142" i="10"/>
  <c r="H142" i="10" l="1"/>
  <c r="I142" i="10"/>
  <c r="G142" i="10" s="1"/>
  <c r="K142" i="10" s="1"/>
  <c r="E143" i="10" l="1"/>
  <c r="F143" i="10"/>
  <c r="H143" i="10" l="1"/>
  <c r="I143" i="10"/>
  <c r="G143" i="10" l="1"/>
  <c r="K143" i="10" s="1"/>
  <c r="E144" i="10"/>
  <c r="F144" i="10"/>
  <c r="H144" i="10" l="1"/>
  <c r="G144" i="10" s="1"/>
  <c r="K144" i="10" s="1"/>
  <c r="I144" i="10"/>
  <c r="E145" i="10" l="1"/>
  <c r="F145" i="10"/>
  <c r="I145" i="10" l="1"/>
  <c r="H145" i="10"/>
  <c r="G145" i="10" s="1"/>
  <c r="K145" i="10" s="1"/>
  <c r="E146" i="10" l="1"/>
  <c r="F146" i="10"/>
  <c r="I146" i="10" l="1"/>
  <c r="H146" i="10"/>
  <c r="G146" i="10" l="1"/>
  <c r="K146" i="10" s="1"/>
  <c r="E147" i="10"/>
  <c r="F147" i="10"/>
  <c r="H147" i="10" l="1"/>
  <c r="I147" i="10"/>
  <c r="G147" i="10"/>
  <c r="K147" i="10"/>
  <c r="E148" i="10" l="1"/>
  <c r="F148" i="10"/>
  <c r="I148" i="10" l="1"/>
  <c r="G148" i="10" s="1"/>
  <c r="K148" i="10" s="1"/>
  <c r="H148" i="10"/>
  <c r="E149" i="10" l="1"/>
  <c r="F149" i="10"/>
  <c r="H149" i="10" l="1"/>
  <c r="G149" i="10" s="1"/>
  <c r="K149" i="10" s="1"/>
  <c r="I149" i="10"/>
  <c r="E150" i="10" l="1"/>
  <c r="F150" i="10"/>
  <c r="I150" i="10" l="1"/>
  <c r="H150" i="10"/>
  <c r="G150" i="10"/>
  <c r="K150" i="10"/>
  <c r="E151" i="10" l="1"/>
  <c r="F151" i="10"/>
  <c r="H151" i="10" l="1"/>
  <c r="I151" i="10"/>
  <c r="G151" i="10" l="1"/>
  <c r="K151" i="10" s="1"/>
  <c r="E152" i="10" l="1"/>
  <c r="F152" i="10"/>
  <c r="I152" i="10" l="1"/>
  <c r="H152" i="10"/>
  <c r="G152" i="10"/>
  <c r="K152" i="10"/>
  <c r="E153" i="10" l="1"/>
  <c r="F153" i="10"/>
  <c r="H153" i="10" l="1"/>
  <c r="I153" i="10"/>
  <c r="G153" i="10"/>
  <c r="K153" i="10" s="1"/>
  <c r="E154" i="10" l="1"/>
  <c r="F154" i="10"/>
  <c r="H154" i="10" l="1"/>
  <c r="I154" i="10"/>
  <c r="G154" i="10" s="1"/>
  <c r="K154" i="10" s="1"/>
  <c r="E155" i="10" l="1"/>
  <c r="F155" i="10"/>
  <c r="H155" i="10" l="1"/>
  <c r="G155" i="10" s="1"/>
  <c r="K155" i="10" s="1"/>
  <c r="I155" i="10"/>
  <c r="E156" i="10" l="1"/>
  <c r="F156" i="10"/>
  <c r="I156" i="10" l="1"/>
  <c r="H156" i="10"/>
  <c r="G156" i="10" l="1"/>
  <c r="K156" i="10" s="1"/>
  <c r="E157" i="10"/>
  <c r="F157" i="10"/>
  <c r="H157" i="10" l="1"/>
  <c r="I157" i="10"/>
  <c r="G157" i="10" s="1"/>
  <c r="K157" i="10" s="1"/>
  <c r="E158" i="10" l="1"/>
  <c r="F158" i="10"/>
  <c r="H158" i="10" l="1"/>
  <c r="G158" i="10" s="1"/>
  <c r="K158" i="10" s="1"/>
  <c r="I158" i="10"/>
  <c r="E159" i="10" l="1"/>
  <c r="F159" i="10"/>
  <c r="H159" i="10" l="1"/>
  <c r="I159" i="10"/>
  <c r="G159" i="10"/>
  <c r="K159" i="10"/>
  <c r="E160" i="10" l="1"/>
  <c r="F160" i="10"/>
  <c r="I160" i="10" l="1"/>
  <c r="H160" i="10"/>
  <c r="H162" i="10" s="1"/>
  <c r="F162" i="10"/>
  <c r="G160" i="10" l="1"/>
  <c r="I162" i="10"/>
  <c r="G162" i="10" l="1"/>
  <c r="K16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tc={8A500048-6E0F-4BB4-8A9E-92BCC49280CA}</author>
    <author>tc={BAE10FDF-AA4D-44CE-BB49-944BEB4249BD}</author>
  </authors>
  <commentList>
    <comment ref="J7" authorId="0" shapeId="0" xr:uid="{8A500048-6E0F-4BB4-8A9E-92BCC49280CA}">
      <text>
        <t>[Threaded comment]
Your version of Excel allows you to read this threaded comment; however, any edits to it will get removed if the file is opened in a newer version of Excel. Learn more: https://go.microsoft.com/fwlink/?linkid=870924
Comment:
    İç Verim Oranını Kullanarak Bileşik Faizin Hesaplanması</t>
      </text>
    </comment>
    <comment ref="J8" authorId="1" shapeId="0" xr:uid="{BAE10FDF-AA4D-44CE-BB49-944BEB4249BD}">
      <text>
        <t>[Threaded comment]
Your version of Excel allows you to read this threaded comment; however, any edits to it will get removed if the file is opened in a newer version of Excel. Learn more: https://go.microsoft.com/fwlink/?linkid=870924
Comment:
    İç Verim Oranını Yıllık Basit Faizin Hesaplanması</t>
      </text>
    </comment>
  </commentList>
</comments>
</file>

<file path=xl/sharedStrings.xml><?xml version="1.0" encoding="utf-8"?>
<sst xmlns="http://schemas.openxmlformats.org/spreadsheetml/2006/main" count="43" uniqueCount="36">
  <si>
    <t>FAİZ</t>
  </si>
  <si>
    <t>TOPLAM</t>
  </si>
  <si>
    <t>PV</t>
  </si>
  <si>
    <t>FAZ 1</t>
  </si>
  <si>
    <t>KREDİ  KULLANIM TARİHİ</t>
  </si>
  <si>
    <t>FAİZ ORANI</t>
  </si>
  <si>
    <t>ÖDEME PERİYODU</t>
  </si>
  <si>
    <t>TARİH</t>
  </si>
  <si>
    <t>ANA PARA</t>
  </si>
  <si>
    <t>TAKSİT</t>
  </si>
  <si>
    <t>KAPANIŞ BAKİYESİ</t>
  </si>
  <si>
    <t>AÇILIŞ BAKİYESİ</t>
  </si>
  <si>
    <t>IRR</t>
  </si>
  <si>
    <t>PV &amp; IRR</t>
  </si>
  <si>
    <t>VADE</t>
  </si>
  <si>
    <t>BSMV</t>
  </si>
  <si>
    <t>KKDF</t>
  </si>
  <si>
    <t>SİGORTA PRİMİ</t>
  </si>
  <si>
    <t>TAHSİS ÜCRETİ</t>
  </si>
  <si>
    <t>KREDİ TUTARI</t>
  </si>
  <si>
    <t>𝐴𝑛𝑛𝑢𝑖𝑡𝑦=</t>
  </si>
  <si>
    <t>Aylık Taksit Ödemesi</t>
  </si>
  <si>
    <t>𝑃𝑉=</t>
  </si>
  <si>
    <t>Kredi Tutarı</t>
  </si>
  <si>
    <t>𝜎=</t>
  </si>
  <si>
    <t>Faiz Oranı</t>
  </si>
  <si>
    <t>𝑛=</t>
  </si>
  <si>
    <t>Taksit Sayısı</t>
  </si>
  <si>
    <t>KESİNTİLER DAHİL FAİZ ORANI</t>
  </si>
  <si>
    <t>YILLIK MALİYET ORANI</t>
  </si>
  <si>
    <t>TOPLAM MALİYET</t>
  </si>
  <si>
    <t>.--&gt; IRR</t>
  </si>
  <si>
    <t>Faiz</t>
  </si>
  <si>
    <t>Anapara</t>
  </si>
  <si>
    <t>NPV Methıod 1</t>
  </si>
  <si>
    <t>NPV Methıod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</si>
</sst>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₺&quot;#,##0.00;[Red]\-&quot;₺&quot;#,##0.00"/>
    <numFmt numFmtId="165" formatCode="_-* #,##0.00_-;\-* #,##0.00_-;_-* &quot;-&quot;??_-;_-@_-"/>
    <numFmt numFmtId="166" formatCode="_(&quot;$&quot;* #,##0_);_(&quot;$&quot;* \(#,##0\);_(&quot;$&quot;* &quot;-&quot;??_);_(@_)"/>
    <numFmt numFmtId="167" formatCode="[$$-409]#,##0.00;[Red][$$-409]#,##0.00"/>
    <numFmt numFmtId="168" formatCode="_(* #,##0_);_(* \(#,##0\);_(* &quot;-&quot;??_);_(@_)"/>
    <numFmt numFmtId="169" formatCode="&quot;$&quot;#,##0;[Red]&quot;$&quot;#,##0"/>
    <numFmt numFmtId="170" formatCode="0.00000%"/>
    <numFmt numFmtId="171" formatCode="0.0000%"/>
    <numFmt numFmtId="172" formatCode="0.000%"/>
    <numFmt numFmtId="173" formatCode="_(* #,##0_);_(* \(#,##0\);_(* &quot;-&quot;_);@_)"/>
    <numFmt numFmtId="174" formatCode="_-* #,##0.00\ [$€-1]_-;\-* #,##0.00\ [$€-1]_-;_-* &quot;-&quot;??\ [$€-1]_-"/>
    <numFmt numFmtId="175" formatCode="0.0%"/>
    <numFmt numFmtId="176" formatCode="0.00%__"/>
    <numFmt numFmtId="177" formatCode="#,##0__"/>
    <numFmt numFmtId="178" formatCode="[$$-409]#,##0;[Red][$$-409]#,##0"/>
    <numFmt numFmtId="179" formatCode="#,##0\ &quot;ay&quot;__;[Red]\(&quot;$&quot;#,##0.0\)"/>
    <numFmt numFmtId="180" formatCode="m/d/yyyy;@"/>
    <numFmt numFmtId="181" formatCode="[$-409]d\-mmm\-yy;@"/>
  </numFmts>
  <fonts count="22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Times New Roman Tur"/>
      <family val="1"/>
      <charset val="162"/>
    </font>
    <font>
      <sz val="8"/>
      <color indexed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u/>
      <sz val="8"/>
      <name val="Times New Roman Tur"/>
      <family val="1"/>
      <charset val="162"/>
    </font>
    <font>
      <sz val="8"/>
      <color rgb="FFFF0000"/>
      <name val="Times New Roman Tur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0"/>
      <name val="Times New Roman Tur"/>
      <charset val="162"/>
    </font>
    <font>
      <b/>
      <sz val="8"/>
      <name val="Times New Roman Tur"/>
      <charset val="162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8"/>
      <color rgb="FFFF0000"/>
      <name val="Times New Roman Tur"/>
      <charset val="162"/>
    </font>
    <font>
      <sz val="11"/>
      <color rgb="FF006100"/>
      <name val="Calibri"/>
      <family val="2"/>
      <charset val="162"/>
      <scheme val="minor"/>
    </font>
    <font>
      <b/>
      <sz val="11"/>
      <color rgb="FF3F3F76"/>
      <name val="Calibri"/>
      <family val="2"/>
      <charset val="162"/>
      <scheme val="minor"/>
    </font>
    <font>
      <sz val="11"/>
      <name val="Times New Roman Tur"/>
      <family val="1"/>
      <charset val="162"/>
    </font>
    <font>
      <sz val="12"/>
      <name val="Times New Roman Tur"/>
      <family val="1"/>
      <charset val="162"/>
    </font>
    <font>
      <sz val="11"/>
      <name val="Calibri"/>
      <family val="2"/>
      <charset val="162"/>
      <scheme val="minor"/>
    </font>
    <font>
      <b/>
      <sz val="8"/>
      <name val="Times New Roman Tur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7030A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 style="thick">
        <color rgb="FF7030A0"/>
      </left>
      <right/>
      <top style="medium">
        <color indexed="64"/>
      </top>
      <bottom/>
      <diagonal/>
    </border>
    <border>
      <left/>
      <right style="thick">
        <color rgb="FF7030A0"/>
      </right>
      <top style="medium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n">
        <color rgb="FF7F7F7F"/>
      </left>
      <right style="thick">
        <color rgb="FF7030A0"/>
      </right>
      <top style="thin">
        <color rgb="FF7F7F7F"/>
      </top>
      <bottom style="thin">
        <color rgb="FF7F7F7F"/>
      </bottom>
      <diagonal/>
    </border>
    <border>
      <left style="thick">
        <color rgb="FF7030A0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7030A0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rgb="FF7030A0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rgb="FF7030A0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FF0000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rgb="FFFF0000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rgb="FFFF0000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rgb="FFFF0000"/>
      </top>
      <bottom style="double">
        <color indexed="64"/>
      </bottom>
      <diagonal/>
    </border>
    <border>
      <left/>
      <right style="medium">
        <color indexed="64"/>
      </right>
      <top style="double">
        <color rgb="FFFF0000"/>
      </top>
      <bottom/>
      <diagonal/>
    </border>
    <border>
      <left/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73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3" fontId="9" fillId="0" borderId="9" applyNumberFormat="0" applyFill="0" applyAlignment="0" applyProtection="0"/>
    <xf numFmtId="173" fontId="8" fillId="0" borderId="0"/>
    <xf numFmtId="174" fontId="9" fillId="0" borderId="10" applyNumberFormat="0" applyFill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5" borderId="13" applyNumberFormat="0" applyAlignment="0" applyProtection="0"/>
    <xf numFmtId="0" fontId="13" fillId="6" borderId="13" applyNumberFormat="0" applyAlignment="0" applyProtection="0"/>
    <xf numFmtId="0" fontId="15" fillId="8" borderId="0" applyNumberFormat="0" applyBorder="0" applyAlignment="0" applyProtection="0"/>
    <xf numFmtId="165" fontId="1" fillId="0" borderId="0" applyFont="0" applyFill="0" applyBorder="0" applyAlignment="0" applyProtection="0"/>
  </cellStyleXfs>
  <cellXfs count="123">
    <xf numFmtId="0" fontId="0" fillId="0" borderId="0" xfId="0"/>
    <xf numFmtId="3" fontId="8" fillId="0" borderId="1" xfId="5" applyNumberFormat="1" applyBorder="1" applyAlignment="1" applyProtection="1">
      <alignment horizontal="center"/>
      <protection locked="0"/>
    </xf>
    <xf numFmtId="3" fontId="8" fillId="0" borderId="2" xfId="5" applyNumberForma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2" fillId="4" borderId="0" xfId="1" applyFont="1" applyFill="1" applyProtection="1"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Continuous"/>
      <protection locked="0"/>
    </xf>
    <xf numFmtId="0" fontId="10" fillId="2" borderId="1" xfId="1" applyFont="1" applyFill="1" applyBorder="1" applyAlignment="1" applyProtection="1">
      <alignment horizontal="centerContinuous"/>
      <protection locked="0"/>
    </xf>
    <xf numFmtId="166" fontId="16" fillId="5" borderId="13" xfId="14" applyNumberFormat="1" applyFont="1" applyProtection="1">
      <protection locked="0"/>
    </xf>
    <xf numFmtId="164" fontId="2" fillId="0" borderId="1" xfId="1" applyNumberFormat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5" xfId="1" applyFont="1" applyBorder="1" applyProtection="1">
      <protection locked="0"/>
    </xf>
    <xf numFmtId="166" fontId="6" fillId="0" borderId="0" xfId="2" applyNumberFormat="1" applyFont="1" applyFill="1" applyBorder="1" applyProtection="1">
      <protection locked="0"/>
    </xf>
    <xf numFmtId="176" fontId="16" fillId="5" borderId="13" xfId="14" applyNumberFormat="1" applyFont="1" applyAlignment="1" applyProtection="1">
      <protection locked="0"/>
    </xf>
    <xf numFmtId="169" fontId="3" fillId="0" borderId="0" xfId="4" applyNumberFormat="1" applyFont="1" applyFill="1" applyBorder="1" applyAlignment="1" applyProtection="1">
      <alignment horizontal="center"/>
      <protection locked="0"/>
    </xf>
    <xf numFmtId="169" fontId="3" fillId="0" borderId="18" xfId="4" applyNumberFormat="1" applyFont="1" applyFill="1" applyBorder="1" applyAlignment="1" applyProtection="1">
      <alignment horizontal="center"/>
      <protection locked="0"/>
    </xf>
    <xf numFmtId="170" fontId="2" fillId="0" borderId="0" xfId="4" applyNumberFormat="1" applyFont="1" applyFill="1" applyBorder="1" applyProtection="1">
      <protection locked="0"/>
    </xf>
    <xf numFmtId="166" fontId="13" fillId="0" borderId="0" xfId="15" applyNumberFormat="1" applyFill="1" applyBorder="1" applyProtection="1">
      <protection locked="0"/>
    </xf>
    <xf numFmtId="166" fontId="13" fillId="0" borderId="19" xfId="15" applyNumberFormat="1" applyFill="1" applyBorder="1" applyProtection="1">
      <protection locked="0"/>
    </xf>
    <xf numFmtId="2" fontId="2" fillId="0" borderId="0" xfId="1" applyNumberFormat="1" applyFont="1" applyProtection="1">
      <protection locked="0"/>
    </xf>
    <xf numFmtId="167" fontId="2" fillId="0" borderId="0" xfId="1" applyNumberFormat="1" applyFont="1" applyProtection="1">
      <protection locked="0"/>
    </xf>
    <xf numFmtId="178" fontId="15" fillId="0" borderId="19" xfId="16" applyNumberFormat="1" applyFill="1" applyBorder="1" applyProtection="1">
      <protection locked="0"/>
    </xf>
    <xf numFmtId="0" fontId="4" fillId="0" borderId="0" xfId="1" applyFont="1" applyAlignment="1" applyProtection="1">
      <alignment horizontal="right"/>
      <protection locked="0"/>
    </xf>
    <xf numFmtId="172" fontId="3" fillId="0" borderId="0" xfId="4" applyNumberFormat="1" applyFont="1" applyFill="1" applyBorder="1" applyAlignment="1" applyProtection="1">
      <alignment horizontal="center"/>
      <protection locked="0"/>
    </xf>
    <xf numFmtId="44" fontId="2" fillId="0" borderId="0" xfId="2" applyFont="1" applyFill="1" applyBorder="1" applyProtection="1">
      <protection locked="0"/>
    </xf>
    <xf numFmtId="168" fontId="2" fillId="0" borderId="0" xfId="3" applyNumberFormat="1" applyFont="1" applyFill="1" applyBorder="1" applyProtection="1">
      <protection locked="0"/>
    </xf>
    <xf numFmtId="168" fontId="2" fillId="0" borderId="18" xfId="3" applyNumberFormat="1" applyFont="1" applyFill="1" applyBorder="1" applyProtection="1">
      <protection locked="0"/>
    </xf>
    <xf numFmtId="0" fontId="4" fillId="0" borderId="0" xfId="1" applyFont="1" applyProtection="1">
      <protection locked="0"/>
    </xf>
    <xf numFmtId="170" fontId="2" fillId="0" borderId="0" xfId="4" applyNumberFormat="1" applyFont="1" applyFill="1" applyProtection="1">
      <protection locked="0"/>
    </xf>
    <xf numFmtId="170" fontId="2" fillId="0" borderId="1" xfId="4" applyNumberFormat="1" applyFont="1" applyFill="1" applyBorder="1" applyProtection="1">
      <protection locked="0"/>
    </xf>
    <xf numFmtId="175" fontId="11" fillId="0" borderId="1" xfId="4" applyNumberFormat="1" applyFont="1" applyFill="1" applyBorder="1" applyProtection="1">
      <protection locked="0"/>
    </xf>
    <xf numFmtId="175" fontId="11" fillId="0" borderId="0" xfId="4" applyNumberFormat="1" applyFont="1" applyFill="1" applyBorder="1" applyProtection="1">
      <protection locked="0"/>
    </xf>
    <xf numFmtId="43" fontId="2" fillId="0" borderId="0" xfId="3" applyFont="1" applyFill="1" applyProtection="1">
      <protection locked="0"/>
    </xf>
    <xf numFmtId="0" fontId="4" fillId="0" borderId="1" xfId="1" applyFont="1" applyBorder="1" applyProtection="1">
      <protection locked="0"/>
    </xf>
    <xf numFmtId="0" fontId="4" fillId="0" borderId="12" xfId="1" applyFont="1" applyBorder="1" applyAlignment="1" applyProtection="1">
      <alignment horizontal="right" indent="4"/>
      <protection locked="0"/>
    </xf>
    <xf numFmtId="0" fontId="4" fillId="0" borderId="11" xfId="1" applyFont="1" applyBorder="1" applyAlignment="1" applyProtection="1">
      <alignment horizontal="right" indent="4"/>
      <protection locked="0"/>
    </xf>
    <xf numFmtId="0" fontId="4" fillId="0" borderId="32" xfId="1" applyFont="1" applyBorder="1" applyAlignment="1" applyProtection="1">
      <alignment horizontal="right"/>
      <protection locked="0"/>
    </xf>
    <xf numFmtId="0" fontId="4" fillId="0" borderId="4" xfId="1" applyFont="1" applyBorder="1" applyAlignment="1" applyProtection="1">
      <alignment horizontal="left" indent="5"/>
      <protection locked="0"/>
    </xf>
    <xf numFmtId="0" fontId="2" fillId="0" borderId="0" xfId="1" applyFont="1" applyProtection="1">
      <protection locked="0" hidden="1"/>
    </xf>
    <xf numFmtId="0" fontId="2" fillId="0" borderId="4" xfId="1" applyFont="1" applyBorder="1" applyProtection="1">
      <protection locked="0" hidden="1"/>
    </xf>
    <xf numFmtId="0" fontId="4" fillId="0" borderId="0" xfId="1" applyFont="1" applyAlignment="1" applyProtection="1">
      <alignment horizontal="right"/>
      <protection locked="0" hidden="1"/>
    </xf>
    <xf numFmtId="169" fontId="3" fillId="0" borderId="0" xfId="4" applyNumberFormat="1" applyFont="1" applyFill="1" applyBorder="1" applyAlignment="1" applyProtection="1">
      <alignment horizontal="center"/>
      <protection locked="0" hidden="1"/>
    </xf>
    <xf numFmtId="0" fontId="2" fillId="0" borderId="18" xfId="1" applyFont="1" applyBorder="1" applyProtection="1">
      <protection locked="0" hidden="1"/>
    </xf>
    <xf numFmtId="10" fontId="16" fillId="5" borderId="20" xfId="14" applyNumberFormat="1" applyFont="1" applyBorder="1" applyAlignment="1" applyProtection="1">
      <alignment horizontal="center"/>
      <protection locked="0" hidden="1"/>
    </xf>
    <xf numFmtId="0" fontId="4" fillId="0" borderId="0" xfId="1" applyFont="1" applyAlignment="1" applyProtection="1">
      <alignment horizontal="center"/>
      <protection locked="0" hidden="1"/>
    </xf>
    <xf numFmtId="0" fontId="5" fillId="0" borderId="18" xfId="1" applyFont="1" applyBorder="1" applyAlignment="1" applyProtection="1">
      <alignment horizontal="center"/>
      <protection locked="0" hidden="1"/>
    </xf>
    <xf numFmtId="0" fontId="5" fillId="0" borderId="19" xfId="1" applyFont="1" applyBorder="1" applyAlignment="1" applyProtection="1">
      <alignment horizontal="center"/>
      <protection locked="0" hidden="1"/>
    </xf>
    <xf numFmtId="0" fontId="2" fillId="0" borderId="23" xfId="1" applyFont="1" applyBorder="1" applyProtection="1">
      <protection locked="0" hidden="1"/>
    </xf>
    <xf numFmtId="0" fontId="2" fillId="0" borderId="24" xfId="1" applyFont="1" applyBorder="1" applyProtection="1">
      <protection locked="0" hidden="1"/>
    </xf>
    <xf numFmtId="168" fontId="2" fillId="0" borderId="24" xfId="3" applyNumberFormat="1" applyFont="1" applyFill="1" applyBorder="1" applyProtection="1">
      <protection locked="0" hidden="1"/>
    </xf>
    <xf numFmtId="168" fontId="11" fillId="0" borderId="24" xfId="1" applyNumberFormat="1" applyFont="1" applyBorder="1" applyProtection="1">
      <protection locked="0" hidden="1"/>
    </xf>
    <xf numFmtId="168" fontId="11" fillId="0" borderId="25" xfId="1" applyNumberFormat="1" applyFont="1" applyBorder="1" applyProtection="1">
      <protection locked="0" hidden="1"/>
    </xf>
    <xf numFmtId="0" fontId="2" fillId="0" borderId="26" xfId="1" applyFont="1" applyBorder="1" applyProtection="1">
      <protection locked="0" hidden="1"/>
    </xf>
    <xf numFmtId="0" fontId="2" fillId="3" borderId="4" xfId="1" applyFont="1" applyFill="1" applyBorder="1" applyAlignment="1" applyProtection="1">
      <alignment horizontal="center"/>
      <protection locked="0" hidden="1"/>
    </xf>
    <xf numFmtId="14" fontId="2" fillId="3" borderId="0" xfId="1" applyNumberFormat="1" applyFont="1" applyFill="1" applyAlignment="1" applyProtection="1">
      <alignment horizontal="center"/>
      <protection locked="0" hidden="1"/>
    </xf>
    <xf numFmtId="166" fontId="13" fillId="6" borderId="13" xfId="15" applyNumberFormat="1" applyProtection="1">
      <protection locked="0" hidden="1"/>
    </xf>
    <xf numFmtId="166" fontId="2" fillId="3" borderId="0" xfId="3" applyNumberFormat="1" applyFont="1" applyFill="1" applyBorder="1" applyProtection="1">
      <protection locked="0" hidden="1"/>
    </xf>
    <xf numFmtId="166" fontId="2" fillId="3" borderId="21" xfId="3" applyNumberFormat="1" applyFont="1" applyFill="1" applyBorder="1" applyProtection="1">
      <protection locked="0" hidden="1"/>
    </xf>
    <xf numFmtId="166" fontId="2" fillId="3" borderId="22" xfId="2" applyNumberFormat="1" applyFont="1" applyFill="1" applyBorder="1" applyProtection="1">
      <protection locked="0" hidden="1"/>
    </xf>
    <xf numFmtId="0" fontId="2" fillId="0" borderId="0" xfId="1" applyFont="1" applyAlignment="1" applyProtection="1">
      <alignment horizontal="center"/>
      <protection locked="0" hidden="1"/>
    </xf>
    <xf numFmtId="15" fontId="11" fillId="0" borderId="27" xfId="1" applyNumberFormat="1" applyFont="1" applyBorder="1" applyAlignment="1" applyProtection="1">
      <alignment horizontal="center"/>
      <protection locked="0" hidden="1"/>
    </xf>
    <xf numFmtId="0" fontId="4" fillId="0" borderId="30" xfId="1" applyFont="1" applyBorder="1" applyAlignment="1" applyProtection="1">
      <alignment horizontal="center"/>
      <protection locked="0" hidden="1"/>
    </xf>
    <xf numFmtId="168" fontId="2" fillId="0" borderId="31" xfId="3" applyNumberFormat="1" applyFont="1" applyFill="1" applyBorder="1" applyProtection="1">
      <protection locked="0" hidden="1"/>
    </xf>
    <xf numFmtId="0" fontId="4" fillId="0" borderId="0" xfId="1" applyFont="1" applyProtection="1">
      <protection locked="0" hidden="1"/>
    </xf>
    <xf numFmtId="168" fontId="4" fillId="0" borderId="14" xfId="1" applyNumberFormat="1" applyFont="1" applyBorder="1" applyProtection="1">
      <protection locked="0" hidden="1"/>
    </xf>
    <xf numFmtId="10" fontId="4" fillId="0" borderId="5" xfId="13" applyNumberFormat="1" applyFont="1" applyFill="1" applyBorder="1" applyProtection="1">
      <protection locked="0" hidden="1"/>
    </xf>
    <xf numFmtId="15" fontId="2" fillId="0" borderId="3" xfId="1" applyNumberFormat="1" applyFont="1" applyBorder="1" applyAlignment="1" applyProtection="1">
      <alignment horizontal="center"/>
      <protection locked="0" hidden="1"/>
    </xf>
    <xf numFmtId="168" fontId="4" fillId="0" borderId="1" xfId="1" applyNumberFormat="1" applyFont="1" applyBorder="1" applyProtection="1">
      <protection locked="0" hidden="1"/>
    </xf>
    <xf numFmtId="168" fontId="4" fillId="0" borderId="1" xfId="3" applyNumberFormat="1" applyFont="1" applyFill="1" applyBorder="1" applyProtection="1">
      <protection locked="0" hidden="1"/>
    </xf>
    <xf numFmtId="166" fontId="4" fillId="0" borderId="7" xfId="1" applyNumberFormat="1" applyFont="1" applyBorder="1" applyProtection="1">
      <protection locked="0" hidden="1"/>
    </xf>
    <xf numFmtId="168" fontId="4" fillId="0" borderId="8" xfId="1" applyNumberFormat="1" applyFont="1" applyBorder="1" applyProtection="1">
      <protection locked="0" hidden="1"/>
    </xf>
    <xf numFmtId="168" fontId="4" fillId="0" borderId="8" xfId="3" applyNumberFormat="1" applyFont="1" applyFill="1" applyBorder="1" applyProtection="1">
      <protection locked="0" hidden="1"/>
    </xf>
    <xf numFmtId="179" fontId="16" fillId="5" borderId="13" xfId="14" applyNumberFormat="1" applyFont="1" applyAlignment="1" applyProtection="1">
      <protection locked="0"/>
    </xf>
    <xf numFmtId="180" fontId="2" fillId="3" borderId="0" xfId="1" applyNumberFormat="1" applyFont="1" applyFill="1" applyAlignment="1" applyProtection="1">
      <alignment horizontal="center"/>
      <protection locked="0" hidden="1"/>
    </xf>
    <xf numFmtId="181" fontId="16" fillId="5" borderId="13" xfId="14" applyNumberFormat="1" applyFont="1" applyAlignment="1" applyProtection="1">
      <protection locked="0"/>
    </xf>
    <xf numFmtId="44" fontId="2" fillId="3" borderId="0" xfId="3" applyNumberFormat="1" applyFont="1" applyFill="1" applyBorder="1" applyProtection="1">
      <protection locked="0" hidden="1"/>
    </xf>
    <xf numFmtId="0" fontId="11" fillId="0" borderId="0" xfId="1" applyFont="1" applyProtection="1">
      <protection locked="0"/>
    </xf>
    <xf numFmtId="170" fontId="11" fillId="0" borderId="0" xfId="4" applyNumberFormat="1" applyFont="1" applyFill="1" applyBorder="1" applyAlignment="1" applyProtection="1">
      <protection locked="0"/>
    </xf>
    <xf numFmtId="44" fontId="4" fillId="0" borderId="0" xfId="1" applyNumberFormat="1" applyFont="1" applyProtection="1">
      <protection locked="0"/>
    </xf>
    <xf numFmtId="0" fontId="4" fillId="0" borderId="15" xfId="1" applyFont="1" applyBorder="1" applyAlignment="1" applyProtection="1">
      <alignment horizontal="right"/>
      <protection locked="0"/>
    </xf>
    <xf numFmtId="166" fontId="16" fillId="5" borderId="33" xfId="14" applyNumberFormat="1" applyFont="1" applyBorder="1" applyProtection="1">
      <protection locked="0"/>
    </xf>
    <xf numFmtId="0" fontId="4" fillId="0" borderId="34" xfId="1" applyFont="1" applyBorder="1" applyAlignment="1" applyProtection="1">
      <alignment horizontal="right"/>
      <protection locked="0" hidden="1"/>
    </xf>
    <xf numFmtId="0" fontId="4" fillId="0" borderId="35" xfId="1" applyFont="1" applyBorder="1" applyAlignment="1" applyProtection="1">
      <alignment horizontal="right"/>
      <protection locked="0" hidden="1"/>
    </xf>
    <xf numFmtId="0" fontId="4" fillId="0" borderId="1" xfId="1" applyFont="1" applyBorder="1" applyAlignment="1" applyProtection="1">
      <alignment horizontal="left" indent="5"/>
      <protection locked="0"/>
    </xf>
    <xf numFmtId="2" fontId="2" fillId="0" borderId="5" xfId="1" applyNumberFormat="1" applyFont="1" applyBorder="1" applyProtection="1">
      <protection locked="0"/>
    </xf>
    <xf numFmtId="0" fontId="11" fillId="0" borderId="0" xfId="1" applyFont="1" applyAlignment="1" applyProtection="1">
      <alignment horizontal="right" indent="4"/>
      <protection locked="0"/>
    </xf>
    <xf numFmtId="0" fontId="17" fillId="0" borderId="0" xfId="1" applyFont="1" applyProtection="1">
      <protection locked="0"/>
    </xf>
    <xf numFmtId="0" fontId="17" fillId="0" borderId="0" xfId="1" applyFont="1" applyAlignment="1" applyProtection="1">
      <alignment horizontal="right"/>
      <protection locked="0"/>
    </xf>
    <xf numFmtId="0" fontId="18" fillId="0" borderId="0" xfId="1" applyFont="1" applyAlignment="1" applyProtection="1">
      <alignment horizontal="right"/>
      <protection locked="0"/>
    </xf>
    <xf numFmtId="0" fontId="7" fillId="0" borderId="0" xfId="0" applyFont="1"/>
    <xf numFmtId="0" fontId="19" fillId="0" borderId="0" xfId="1" applyFont="1" applyProtection="1">
      <protection locked="0"/>
    </xf>
    <xf numFmtId="14" fontId="13" fillId="0" borderId="0" xfId="15" applyNumberFormat="1" applyFill="1" applyBorder="1" applyAlignment="1" applyProtection="1"/>
    <xf numFmtId="176" fontId="13" fillId="6" borderId="13" xfId="15" applyNumberFormat="1" applyAlignment="1" applyProtection="1">
      <protection locked="0"/>
    </xf>
    <xf numFmtId="168" fontId="4" fillId="0" borderId="0" xfId="3" applyNumberFormat="1" applyFont="1" applyFill="1" applyBorder="1" applyProtection="1">
      <protection locked="0" hidden="1"/>
    </xf>
    <xf numFmtId="171" fontId="4" fillId="0" borderId="8" xfId="4" applyNumberFormat="1" applyFont="1" applyFill="1" applyBorder="1" applyProtection="1">
      <protection locked="0" hidden="1"/>
    </xf>
    <xf numFmtId="0" fontId="4" fillId="0" borderId="5" xfId="1" applyFont="1" applyBorder="1" applyProtection="1">
      <protection locked="0" hidden="1"/>
    </xf>
    <xf numFmtId="0" fontId="4" fillId="0" borderId="6" xfId="1" applyFont="1" applyBorder="1" applyProtection="1">
      <protection locked="0" hidden="1"/>
    </xf>
    <xf numFmtId="171" fontId="4" fillId="0" borderId="1" xfId="13" applyNumberFormat="1" applyFont="1" applyFill="1" applyBorder="1" applyProtection="1">
      <protection locked="0" hidden="1"/>
    </xf>
    <xf numFmtId="166" fontId="4" fillId="0" borderId="36" xfId="3" applyNumberFormat="1" applyFont="1" applyFill="1" applyBorder="1" applyProtection="1">
      <protection locked="0" hidden="1"/>
    </xf>
    <xf numFmtId="168" fontId="4" fillId="0" borderId="6" xfId="3" applyNumberFormat="1" applyFont="1" applyFill="1" applyBorder="1" applyProtection="1">
      <protection locked="0" hidden="1"/>
    </xf>
    <xf numFmtId="0" fontId="20" fillId="0" borderId="29" xfId="1" applyFont="1" applyBorder="1" applyAlignment="1" applyProtection="1">
      <alignment horizontal="right"/>
      <protection locked="0" hidden="1"/>
    </xf>
    <xf numFmtId="168" fontId="20" fillId="0" borderId="28" xfId="1" applyNumberFormat="1" applyFont="1" applyBorder="1" applyAlignment="1" applyProtection="1">
      <alignment horizontal="right"/>
      <protection locked="0" hidden="1"/>
    </xf>
    <xf numFmtId="0" fontId="20" fillId="0" borderId="30" xfId="1" applyFont="1" applyBorder="1" applyAlignment="1" applyProtection="1">
      <alignment horizontal="right"/>
      <protection locked="0" hidden="1"/>
    </xf>
    <xf numFmtId="0" fontId="10" fillId="7" borderId="16" xfId="1" applyFont="1" applyFill="1" applyBorder="1" applyAlignment="1" applyProtection="1">
      <alignment horizontal="center"/>
      <protection locked="0"/>
    </xf>
    <xf numFmtId="0" fontId="10" fillId="7" borderId="17" xfId="1" applyFont="1" applyFill="1" applyBorder="1" applyAlignment="1" applyProtection="1">
      <alignment horizontal="center"/>
      <protection locked="0"/>
    </xf>
    <xf numFmtId="166" fontId="14" fillId="0" borderId="0" xfId="1" applyNumberFormat="1" applyFont="1" applyAlignment="1" applyProtection="1">
      <alignment horizontal="center" wrapText="1"/>
      <protection locked="0" hidden="1"/>
    </xf>
    <xf numFmtId="168" fontId="4" fillId="0" borderId="1" xfId="3" applyNumberFormat="1" applyFont="1" applyFill="1" applyBorder="1" applyAlignment="1" applyProtection="1">
      <alignment horizontal="center" vertical="center" wrapText="1"/>
      <protection locked="0" hidden="1"/>
    </xf>
    <xf numFmtId="168" fontId="4" fillId="0" borderId="8" xfId="3" applyNumberFormat="1" applyFont="1" applyFill="1" applyBorder="1" applyAlignment="1" applyProtection="1">
      <alignment horizontal="center" vertical="center" wrapText="1"/>
      <protection locked="0" hidden="1"/>
    </xf>
    <xf numFmtId="166" fontId="4" fillId="0" borderId="1" xfId="3" applyNumberFormat="1" applyFont="1" applyFill="1" applyBorder="1" applyAlignment="1" applyProtection="1">
      <alignment horizontal="left" vertical="center"/>
      <protection locked="0" hidden="1"/>
    </xf>
    <xf numFmtId="166" fontId="4" fillId="0" borderId="8" xfId="3" applyNumberFormat="1" applyFont="1" applyFill="1" applyBorder="1" applyAlignment="1" applyProtection="1">
      <alignment horizontal="left" vertical="center"/>
      <protection locked="0" hidden="1"/>
    </xf>
    <xf numFmtId="8" fontId="2" fillId="0" borderId="0" xfId="1" applyNumberFormat="1" applyFont="1" applyProtection="1">
      <protection locked="0"/>
    </xf>
    <xf numFmtId="166" fontId="2" fillId="0" borderId="0" xfId="1" applyNumberFormat="1" applyFont="1" applyProtection="1">
      <protection locked="0"/>
    </xf>
    <xf numFmtId="166" fontId="2" fillId="0" borderId="19" xfId="1" applyNumberFormat="1" applyFont="1" applyBorder="1" applyProtection="1">
      <protection locked="0"/>
    </xf>
    <xf numFmtId="0" fontId="4" fillId="0" borderId="7" xfId="1" applyFont="1" applyBorder="1" applyAlignment="1" applyProtection="1">
      <alignment horizontal="left" indent="5"/>
      <protection locked="0"/>
    </xf>
    <xf numFmtId="0" fontId="2" fillId="0" borderId="8" xfId="1" applyFont="1" applyBorder="1" applyProtection="1">
      <protection locked="0"/>
    </xf>
    <xf numFmtId="0" fontId="4" fillId="0" borderId="37" xfId="1" applyFont="1" applyBorder="1" applyAlignment="1" applyProtection="1">
      <alignment horizontal="left" indent="5"/>
      <protection locked="0"/>
    </xf>
    <xf numFmtId="0" fontId="4" fillId="0" borderId="38" xfId="1" applyFont="1" applyBorder="1" applyProtection="1">
      <protection locked="0"/>
    </xf>
    <xf numFmtId="177" fontId="13" fillId="6" borderId="39" xfId="15" applyNumberFormat="1" applyBorder="1" applyAlignment="1" applyProtection="1"/>
    <xf numFmtId="0" fontId="2" fillId="0" borderId="1" xfId="1" applyFont="1" applyBorder="1" applyProtection="1">
      <protection locked="0"/>
    </xf>
    <xf numFmtId="177" fontId="13" fillId="6" borderId="40" xfId="15" applyNumberFormat="1" applyBorder="1" applyAlignment="1" applyProtection="1"/>
  </cellXfs>
  <cellStyles count="18">
    <cellStyle name="Calculation" xfId="15" builtinId="22"/>
    <cellStyle name="Comma 2" xfId="3" xr:uid="{00000000-0005-0000-0000-000000000000}"/>
    <cellStyle name="Comma 2 2" xfId="7" xr:uid="{00000000-0005-0000-0000-000001000000}"/>
    <cellStyle name="Comma 2 3" xfId="17" xr:uid="{6C6B3DAE-6406-4C7E-8E66-35AC1A04EFC4}"/>
    <cellStyle name="Currency 2" xfId="2" xr:uid="{00000000-0005-0000-0000-000002000000}"/>
    <cellStyle name="Good" xfId="16" builtinId="26"/>
    <cellStyle name="Input" xfId="14" builtinId="20"/>
    <cellStyle name="Normal" xfId="0" builtinId="0"/>
    <cellStyle name="Normal 2" xfId="1" xr:uid="{00000000-0005-0000-0000-000004000000}"/>
    <cellStyle name="Normal 2 2" xfId="5" xr:uid="{00000000-0005-0000-0000-000005000000}"/>
    <cellStyle name="Normal 2 3" xfId="6" xr:uid="{00000000-0005-0000-0000-000006000000}"/>
    <cellStyle name="Normal 3" xfId="10" xr:uid="{00000000-0005-0000-0000-000007000000}"/>
    <cellStyle name="Percent" xfId="13" builtinId="5"/>
    <cellStyle name="Percent 2" xfId="4" xr:uid="{00000000-0005-0000-0000-000009000000}"/>
    <cellStyle name="Percent 3" xfId="8" xr:uid="{00000000-0005-0000-0000-00000A000000}"/>
    <cellStyle name="Percent 4" xfId="12" xr:uid="{00000000-0005-0000-0000-00000B000000}"/>
    <cellStyle name="Smart Subtotal" xfId="9" xr:uid="{00000000-0005-0000-0000-00000C000000}"/>
    <cellStyle name="Smart Total 10" xfId="11" xr:uid="{00000000-0005-0000-0000-00000D000000}"/>
  </cellStyles>
  <dxfs count="3">
    <dxf>
      <fill>
        <patternFill>
          <bgColor theme="5" tint="0.59996337778862885"/>
        </patternFill>
      </fill>
    </dxf>
    <dxf>
      <fill>
        <patternFill>
          <bgColor rgb="FF0070C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56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126724</xdr:colOff>
      <xdr:row>0</xdr:row>
      <xdr:rowOff>139147</xdr:rowOff>
    </xdr:from>
    <xdr:ext cx="2789995" cy="4637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BF01BAA-474A-C5F9-885D-79846A168BA8}"/>
                </a:ext>
              </a:extLst>
            </xdr:cNvPr>
            <xdr:cNvSpPr txBox="1"/>
          </xdr:nvSpPr>
          <xdr:spPr>
            <a:xfrm>
              <a:off x="126724" y="139147"/>
              <a:ext cx="2789995" cy="463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tr-TR" sz="1600" b="0" i="1">
                        <a:latin typeface="Cambria Math" panose="02040503050406030204" pitchFamily="18" charset="0"/>
                      </a:rPr>
                      <m:t>𝐴𝑛𝑛𝑢𝑖𝑡𝑦</m:t>
                    </m:r>
                    <m:r>
                      <a:rPr lang="tr-TR" sz="16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tr-TR" sz="1600" b="0" i="1">
                        <a:latin typeface="Cambria Math" panose="02040503050406030204" pitchFamily="18" charset="0"/>
                      </a:rPr>
                      <m:t>𝑃𝑉</m:t>
                    </m:r>
                    <m:r>
                      <a:rPr lang="tr-TR" sz="16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>
                      <m:fPr>
                        <m:ctrlPr>
                          <a:rPr lang="tr-TR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r-TR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num>
                      <m:den>
                        <m:r>
                          <a:rPr lang="tr-TR" sz="16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1−</m:t>
                        </m:r>
                        <m:sSup>
                          <m:sSupPr>
                            <m:ctrlPr>
                              <a:rPr lang="tr-TR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tr-TR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(1+</m:t>
                            </m:r>
                            <m:r>
                              <a:rPr lang="tr-TR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𝜎</m:t>
                            </m:r>
                            <m:r>
                              <a:rPr lang="tr-TR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e>
                          <m:sup>
                            <m:r>
                              <a:rPr lang="tr-TR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tr-TR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BF01BAA-474A-C5F9-885D-79846A168BA8}"/>
                </a:ext>
              </a:extLst>
            </xdr:cNvPr>
            <xdr:cNvSpPr txBox="1"/>
          </xdr:nvSpPr>
          <xdr:spPr>
            <a:xfrm>
              <a:off x="126724" y="139147"/>
              <a:ext cx="2789995" cy="463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tr-TR" sz="1600" b="0" i="0">
                  <a:latin typeface="Cambria Math" panose="02040503050406030204" pitchFamily="18" charset="0"/>
                </a:rPr>
                <a:t>𝐴𝑛𝑛𝑢𝑖𝑡𝑦=𝑃𝑉</a:t>
              </a:r>
              <a:r>
                <a:rPr lang="tr-T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×𝜎/(1−〖</a:t>
              </a:r>
              <a:r>
                <a:rPr lang="tr-TR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(1+𝜎)</a:t>
              </a:r>
              <a:r>
                <a:rPr lang="tr-TR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〗^(</a:t>
              </a:r>
              <a:r>
                <a:rPr lang="tr-TR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−𝑛) )</a:t>
              </a:r>
              <a:endParaRPr lang="en-US" sz="1600"/>
            </a:p>
          </xdr:txBody>
        </xdr:sp>
      </mc:Fallback>
    </mc:AlternateContent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rdi SEVER" id="{97837597-B8C3-40F3-BE98-AEA7000133C8}" userId="1f5ba75b3c9073f9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6-03-15T16:01:34.52" personId="{97837597-B8C3-40F3-BE98-AEA7000133C8}" id="{8A500048-6E0F-4BB4-8A9E-92BCC49280CA}">
    <text>İç Verim Oranını Kullanarak Bileşik Faizin Hesaplanması</text>
  </threadedComment>
  <threadedComment ref="J8" dT="2026-03-15T16:01:34.52" personId="{97837597-B8C3-40F3-BE98-AEA7000133C8}" id="{BAE10FDF-AA4D-44CE-BB49-944BEB4249BD}">
    <text>İç Verim Oranını Yıllık Basit Faizin Hesaplanması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B737-A1AC-41BD-A875-D2EBBAA05C77}">
  <sheetPr>
    <pageSetUpPr autoPageBreaks="0"/>
  </sheetPr>
  <dimension ref="A1:Q171"/>
  <sheetViews>
    <sheetView showGridLines="0" tabSelected="1" zoomScale="115" zoomScaleNormal="115" workbookViewId="0">
      <pane xSplit="4" ySplit="14" topLeftCell="E15" activePane="bottomRight" state="frozen"/>
      <selection pane="topRight" activeCell="F1" sqref="F1"/>
      <selection pane="bottomLeft" activeCell="A15" sqref="A15"/>
      <selection pane="bottomRight" activeCell="G9" sqref="G9"/>
    </sheetView>
  </sheetViews>
  <sheetFormatPr defaultRowHeight="11.25" outlineLevelRow="1" x14ac:dyDescent="0.2"/>
  <cols>
    <col min="1" max="1" width="9.140625" style="4"/>
    <col min="2" max="2" width="5.140625" style="4" customWidth="1"/>
    <col min="3" max="4" width="15.7109375" style="4" customWidth="1"/>
    <col min="5" max="5" width="14" style="4" customWidth="1"/>
    <col min="6" max="6" width="14.85546875" style="4" customWidth="1"/>
    <col min="7" max="7" width="14.7109375" style="4" bestFit="1" customWidth="1"/>
    <col min="8" max="8" width="16.85546875" style="4" customWidth="1"/>
    <col min="9" max="9" width="14" style="4" customWidth="1"/>
    <col min="10" max="10" width="14.42578125" style="4" customWidth="1"/>
    <col min="11" max="11" width="20.85546875" style="4" customWidth="1"/>
    <col min="12" max="12" width="12.7109375" style="4" customWidth="1"/>
    <col min="13" max="13" width="12" style="4" customWidth="1"/>
    <col min="14" max="14" width="6.28515625" style="4" customWidth="1"/>
    <col min="15" max="15" width="2.42578125" style="4" customWidth="1"/>
    <col min="16" max="16" width="10.7109375" style="4" bestFit="1" customWidth="1"/>
    <col min="17" max="226" width="9.140625" style="4"/>
    <col min="227" max="227" width="27.7109375" style="4" customWidth="1"/>
    <col min="228" max="228" width="13.140625" style="4" customWidth="1"/>
    <col min="229" max="229" width="20.5703125" style="4" customWidth="1"/>
    <col min="230" max="230" width="24.85546875" style="4" customWidth="1"/>
    <col min="231" max="231" width="11" style="4" customWidth="1"/>
    <col min="232" max="232" width="12" style="4" customWidth="1"/>
    <col min="233" max="233" width="27.7109375" style="4" customWidth="1"/>
    <col min="234" max="234" width="12.7109375" style="4" customWidth="1"/>
    <col min="235" max="235" width="18.28515625" style="4" customWidth="1"/>
    <col min="236" max="236" width="24.42578125" style="4" customWidth="1"/>
    <col min="237" max="237" width="10.42578125" style="4" customWidth="1"/>
    <col min="238" max="238" width="27.7109375" style="4" customWidth="1"/>
    <col min="239" max="239" width="12.5703125" style="4" customWidth="1"/>
    <col min="240" max="241" width="14.42578125" style="4" customWidth="1"/>
    <col min="242" max="242" width="11" style="4" customWidth="1"/>
    <col min="243" max="249" width="12" style="4" customWidth="1"/>
    <col min="250" max="250" width="14" style="4" customWidth="1"/>
    <col min="251" max="482" width="9.140625" style="4"/>
    <col min="483" max="483" width="27.7109375" style="4" customWidth="1"/>
    <col min="484" max="484" width="13.140625" style="4" customWidth="1"/>
    <col min="485" max="485" width="20.5703125" style="4" customWidth="1"/>
    <col min="486" max="486" width="24.85546875" style="4" customWidth="1"/>
    <col min="487" max="487" width="11" style="4" customWidth="1"/>
    <col min="488" max="488" width="12" style="4" customWidth="1"/>
    <col min="489" max="489" width="27.7109375" style="4" customWidth="1"/>
    <col min="490" max="490" width="12.7109375" style="4" customWidth="1"/>
    <col min="491" max="491" width="18.28515625" style="4" customWidth="1"/>
    <col min="492" max="492" width="24.42578125" style="4" customWidth="1"/>
    <col min="493" max="493" width="10.42578125" style="4" customWidth="1"/>
    <col min="494" max="494" width="27.7109375" style="4" customWidth="1"/>
    <col min="495" max="495" width="12.5703125" style="4" customWidth="1"/>
    <col min="496" max="497" width="14.42578125" style="4" customWidth="1"/>
    <col min="498" max="498" width="11" style="4" customWidth="1"/>
    <col min="499" max="505" width="12" style="4" customWidth="1"/>
    <col min="506" max="506" width="14" style="4" customWidth="1"/>
    <col min="507" max="738" width="9.140625" style="4"/>
    <col min="739" max="739" width="27.7109375" style="4" customWidth="1"/>
    <col min="740" max="740" width="13.140625" style="4" customWidth="1"/>
    <col min="741" max="741" width="20.5703125" style="4" customWidth="1"/>
    <col min="742" max="742" width="24.85546875" style="4" customWidth="1"/>
    <col min="743" max="743" width="11" style="4" customWidth="1"/>
    <col min="744" max="744" width="12" style="4" customWidth="1"/>
    <col min="745" max="745" width="27.7109375" style="4" customWidth="1"/>
    <col min="746" max="746" width="12.7109375" style="4" customWidth="1"/>
    <col min="747" max="747" width="18.28515625" style="4" customWidth="1"/>
    <col min="748" max="748" width="24.42578125" style="4" customWidth="1"/>
    <col min="749" max="749" width="10.42578125" style="4" customWidth="1"/>
    <col min="750" max="750" width="27.7109375" style="4" customWidth="1"/>
    <col min="751" max="751" width="12.5703125" style="4" customWidth="1"/>
    <col min="752" max="753" width="14.42578125" style="4" customWidth="1"/>
    <col min="754" max="754" width="11" style="4" customWidth="1"/>
    <col min="755" max="761" width="12" style="4" customWidth="1"/>
    <col min="762" max="762" width="14" style="4" customWidth="1"/>
    <col min="763" max="994" width="9.140625" style="4"/>
    <col min="995" max="995" width="27.7109375" style="4" customWidth="1"/>
    <col min="996" max="996" width="13.140625" style="4" customWidth="1"/>
    <col min="997" max="997" width="20.5703125" style="4" customWidth="1"/>
    <col min="998" max="998" width="24.85546875" style="4" customWidth="1"/>
    <col min="999" max="999" width="11" style="4" customWidth="1"/>
    <col min="1000" max="1000" width="12" style="4" customWidth="1"/>
    <col min="1001" max="1001" width="27.7109375" style="4" customWidth="1"/>
    <col min="1002" max="1002" width="12.7109375" style="4" customWidth="1"/>
    <col min="1003" max="1003" width="18.28515625" style="4" customWidth="1"/>
    <col min="1004" max="1004" width="24.42578125" style="4" customWidth="1"/>
    <col min="1005" max="1005" width="10.42578125" style="4" customWidth="1"/>
    <col min="1006" max="1006" width="27.7109375" style="4" customWidth="1"/>
    <col min="1007" max="1007" width="12.5703125" style="4" customWidth="1"/>
    <col min="1008" max="1009" width="14.42578125" style="4" customWidth="1"/>
    <col min="1010" max="1010" width="11" style="4" customWidth="1"/>
    <col min="1011" max="1017" width="12" style="4" customWidth="1"/>
    <col min="1018" max="1018" width="14" style="4" customWidth="1"/>
    <col min="1019" max="1250" width="9.140625" style="4"/>
    <col min="1251" max="1251" width="27.7109375" style="4" customWidth="1"/>
    <col min="1252" max="1252" width="13.140625" style="4" customWidth="1"/>
    <col min="1253" max="1253" width="20.5703125" style="4" customWidth="1"/>
    <col min="1254" max="1254" width="24.85546875" style="4" customWidth="1"/>
    <col min="1255" max="1255" width="11" style="4" customWidth="1"/>
    <col min="1256" max="1256" width="12" style="4" customWidth="1"/>
    <col min="1257" max="1257" width="27.7109375" style="4" customWidth="1"/>
    <col min="1258" max="1258" width="12.7109375" style="4" customWidth="1"/>
    <col min="1259" max="1259" width="18.28515625" style="4" customWidth="1"/>
    <col min="1260" max="1260" width="24.42578125" style="4" customWidth="1"/>
    <col min="1261" max="1261" width="10.42578125" style="4" customWidth="1"/>
    <col min="1262" max="1262" width="27.7109375" style="4" customWidth="1"/>
    <col min="1263" max="1263" width="12.5703125" style="4" customWidth="1"/>
    <col min="1264" max="1265" width="14.42578125" style="4" customWidth="1"/>
    <col min="1266" max="1266" width="11" style="4" customWidth="1"/>
    <col min="1267" max="1273" width="12" style="4" customWidth="1"/>
    <col min="1274" max="1274" width="14" style="4" customWidth="1"/>
    <col min="1275" max="1506" width="9.140625" style="4"/>
    <col min="1507" max="1507" width="27.7109375" style="4" customWidth="1"/>
    <col min="1508" max="1508" width="13.140625" style="4" customWidth="1"/>
    <col min="1509" max="1509" width="20.5703125" style="4" customWidth="1"/>
    <col min="1510" max="1510" width="24.85546875" style="4" customWidth="1"/>
    <col min="1511" max="1511" width="11" style="4" customWidth="1"/>
    <col min="1512" max="1512" width="12" style="4" customWidth="1"/>
    <col min="1513" max="1513" width="27.7109375" style="4" customWidth="1"/>
    <col min="1514" max="1514" width="12.7109375" style="4" customWidth="1"/>
    <col min="1515" max="1515" width="18.28515625" style="4" customWidth="1"/>
    <col min="1516" max="1516" width="24.42578125" style="4" customWidth="1"/>
    <col min="1517" max="1517" width="10.42578125" style="4" customWidth="1"/>
    <col min="1518" max="1518" width="27.7109375" style="4" customWidth="1"/>
    <col min="1519" max="1519" width="12.5703125" style="4" customWidth="1"/>
    <col min="1520" max="1521" width="14.42578125" style="4" customWidth="1"/>
    <col min="1522" max="1522" width="11" style="4" customWidth="1"/>
    <col min="1523" max="1529" width="12" style="4" customWidth="1"/>
    <col min="1530" max="1530" width="14" style="4" customWidth="1"/>
    <col min="1531" max="1762" width="9.140625" style="4"/>
    <col min="1763" max="1763" width="27.7109375" style="4" customWidth="1"/>
    <col min="1764" max="1764" width="13.140625" style="4" customWidth="1"/>
    <col min="1765" max="1765" width="20.5703125" style="4" customWidth="1"/>
    <col min="1766" max="1766" width="24.85546875" style="4" customWidth="1"/>
    <col min="1767" max="1767" width="11" style="4" customWidth="1"/>
    <col min="1768" max="1768" width="12" style="4" customWidth="1"/>
    <col min="1769" max="1769" width="27.7109375" style="4" customWidth="1"/>
    <col min="1770" max="1770" width="12.7109375" style="4" customWidth="1"/>
    <col min="1771" max="1771" width="18.28515625" style="4" customWidth="1"/>
    <col min="1772" max="1772" width="24.42578125" style="4" customWidth="1"/>
    <col min="1773" max="1773" width="10.42578125" style="4" customWidth="1"/>
    <col min="1774" max="1774" width="27.7109375" style="4" customWidth="1"/>
    <col min="1775" max="1775" width="12.5703125" style="4" customWidth="1"/>
    <col min="1776" max="1777" width="14.42578125" style="4" customWidth="1"/>
    <col min="1778" max="1778" width="11" style="4" customWidth="1"/>
    <col min="1779" max="1785" width="12" style="4" customWidth="1"/>
    <col min="1786" max="1786" width="14" style="4" customWidth="1"/>
    <col min="1787" max="2018" width="9.140625" style="4"/>
    <col min="2019" max="2019" width="27.7109375" style="4" customWidth="1"/>
    <col min="2020" max="2020" width="13.140625" style="4" customWidth="1"/>
    <col min="2021" max="2021" width="20.5703125" style="4" customWidth="1"/>
    <col min="2022" max="2022" width="24.85546875" style="4" customWidth="1"/>
    <col min="2023" max="2023" width="11" style="4" customWidth="1"/>
    <col min="2024" max="2024" width="12" style="4" customWidth="1"/>
    <col min="2025" max="2025" width="27.7109375" style="4" customWidth="1"/>
    <col min="2026" max="2026" width="12.7109375" style="4" customWidth="1"/>
    <col min="2027" max="2027" width="18.28515625" style="4" customWidth="1"/>
    <col min="2028" max="2028" width="24.42578125" style="4" customWidth="1"/>
    <col min="2029" max="2029" width="10.42578125" style="4" customWidth="1"/>
    <col min="2030" max="2030" width="27.7109375" style="4" customWidth="1"/>
    <col min="2031" max="2031" width="12.5703125" style="4" customWidth="1"/>
    <col min="2032" max="2033" width="14.42578125" style="4" customWidth="1"/>
    <col min="2034" max="2034" width="11" style="4" customWidth="1"/>
    <col min="2035" max="2041" width="12" style="4" customWidth="1"/>
    <col min="2042" max="2042" width="14" style="4" customWidth="1"/>
    <col min="2043" max="2274" width="9.140625" style="4"/>
    <col min="2275" max="2275" width="27.7109375" style="4" customWidth="1"/>
    <col min="2276" max="2276" width="13.140625" style="4" customWidth="1"/>
    <col min="2277" max="2277" width="20.5703125" style="4" customWidth="1"/>
    <col min="2278" max="2278" width="24.85546875" style="4" customWidth="1"/>
    <col min="2279" max="2279" width="11" style="4" customWidth="1"/>
    <col min="2280" max="2280" width="12" style="4" customWidth="1"/>
    <col min="2281" max="2281" width="27.7109375" style="4" customWidth="1"/>
    <col min="2282" max="2282" width="12.7109375" style="4" customWidth="1"/>
    <col min="2283" max="2283" width="18.28515625" style="4" customWidth="1"/>
    <col min="2284" max="2284" width="24.42578125" style="4" customWidth="1"/>
    <col min="2285" max="2285" width="10.42578125" style="4" customWidth="1"/>
    <col min="2286" max="2286" width="27.7109375" style="4" customWidth="1"/>
    <col min="2287" max="2287" width="12.5703125" style="4" customWidth="1"/>
    <col min="2288" max="2289" width="14.42578125" style="4" customWidth="1"/>
    <col min="2290" max="2290" width="11" style="4" customWidth="1"/>
    <col min="2291" max="2297" width="12" style="4" customWidth="1"/>
    <col min="2298" max="2298" width="14" style="4" customWidth="1"/>
    <col min="2299" max="2530" width="9.140625" style="4"/>
    <col min="2531" max="2531" width="27.7109375" style="4" customWidth="1"/>
    <col min="2532" max="2532" width="13.140625" style="4" customWidth="1"/>
    <col min="2533" max="2533" width="20.5703125" style="4" customWidth="1"/>
    <col min="2534" max="2534" width="24.85546875" style="4" customWidth="1"/>
    <col min="2535" max="2535" width="11" style="4" customWidth="1"/>
    <col min="2536" max="2536" width="12" style="4" customWidth="1"/>
    <col min="2537" max="2537" width="27.7109375" style="4" customWidth="1"/>
    <col min="2538" max="2538" width="12.7109375" style="4" customWidth="1"/>
    <col min="2539" max="2539" width="18.28515625" style="4" customWidth="1"/>
    <col min="2540" max="2540" width="24.42578125" style="4" customWidth="1"/>
    <col min="2541" max="2541" width="10.42578125" style="4" customWidth="1"/>
    <col min="2542" max="2542" width="27.7109375" style="4" customWidth="1"/>
    <col min="2543" max="2543" width="12.5703125" style="4" customWidth="1"/>
    <col min="2544" max="2545" width="14.42578125" style="4" customWidth="1"/>
    <col min="2546" max="2546" width="11" style="4" customWidth="1"/>
    <col min="2547" max="2553" width="12" style="4" customWidth="1"/>
    <col min="2554" max="2554" width="14" style="4" customWidth="1"/>
    <col min="2555" max="2786" width="9.140625" style="4"/>
    <col min="2787" max="2787" width="27.7109375" style="4" customWidth="1"/>
    <col min="2788" max="2788" width="13.140625" style="4" customWidth="1"/>
    <col min="2789" max="2789" width="20.5703125" style="4" customWidth="1"/>
    <col min="2790" max="2790" width="24.85546875" style="4" customWidth="1"/>
    <col min="2791" max="2791" width="11" style="4" customWidth="1"/>
    <col min="2792" max="2792" width="12" style="4" customWidth="1"/>
    <col min="2793" max="2793" width="27.7109375" style="4" customWidth="1"/>
    <col min="2794" max="2794" width="12.7109375" style="4" customWidth="1"/>
    <col min="2795" max="2795" width="18.28515625" style="4" customWidth="1"/>
    <col min="2796" max="2796" width="24.42578125" style="4" customWidth="1"/>
    <col min="2797" max="2797" width="10.42578125" style="4" customWidth="1"/>
    <col min="2798" max="2798" width="27.7109375" style="4" customWidth="1"/>
    <col min="2799" max="2799" width="12.5703125" style="4" customWidth="1"/>
    <col min="2800" max="2801" width="14.42578125" style="4" customWidth="1"/>
    <col min="2802" max="2802" width="11" style="4" customWidth="1"/>
    <col min="2803" max="2809" width="12" style="4" customWidth="1"/>
    <col min="2810" max="2810" width="14" style="4" customWidth="1"/>
    <col min="2811" max="3042" width="9.140625" style="4"/>
    <col min="3043" max="3043" width="27.7109375" style="4" customWidth="1"/>
    <col min="3044" max="3044" width="13.140625" style="4" customWidth="1"/>
    <col min="3045" max="3045" width="20.5703125" style="4" customWidth="1"/>
    <col min="3046" max="3046" width="24.85546875" style="4" customWidth="1"/>
    <col min="3047" max="3047" width="11" style="4" customWidth="1"/>
    <col min="3048" max="3048" width="12" style="4" customWidth="1"/>
    <col min="3049" max="3049" width="27.7109375" style="4" customWidth="1"/>
    <col min="3050" max="3050" width="12.7109375" style="4" customWidth="1"/>
    <col min="3051" max="3051" width="18.28515625" style="4" customWidth="1"/>
    <col min="3052" max="3052" width="24.42578125" style="4" customWidth="1"/>
    <col min="3053" max="3053" width="10.42578125" style="4" customWidth="1"/>
    <col min="3054" max="3054" width="27.7109375" style="4" customWidth="1"/>
    <col min="3055" max="3055" width="12.5703125" style="4" customWidth="1"/>
    <col min="3056" max="3057" width="14.42578125" style="4" customWidth="1"/>
    <col min="3058" max="3058" width="11" style="4" customWidth="1"/>
    <col min="3059" max="3065" width="12" style="4" customWidth="1"/>
    <col min="3066" max="3066" width="14" style="4" customWidth="1"/>
    <col min="3067" max="3298" width="9.140625" style="4"/>
    <col min="3299" max="3299" width="27.7109375" style="4" customWidth="1"/>
    <col min="3300" max="3300" width="13.140625" style="4" customWidth="1"/>
    <col min="3301" max="3301" width="20.5703125" style="4" customWidth="1"/>
    <col min="3302" max="3302" width="24.85546875" style="4" customWidth="1"/>
    <col min="3303" max="3303" width="11" style="4" customWidth="1"/>
    <col min="3304" max="3304" width="12" style="4" customWidth="1"/>
    <col min="3305" max="3305" width="27.7109375" style="4" customWidth="1"/>
    <col min="3306" max="3306" width="12.7109375" style="4" customWidth="1"/>
    <col min="3307" max="3307" width="18.28515625" style="4" customWidth="1"/>
    <col min="3308" max="3308" width="24.42578125" style="4" customWidth="1"/>
    <col min="3309" max="3309" width="10.42578125" style="4" customWidth="1"/>
    <col min="3310" max="3310" width="27.7109375" style="4" customWidth="1"/>
    <col min="3311" max="3311" width="12.5703125" style="4" customWidth="1"/>
    <col min="3312" max="3313" width="14.42578125" style="4" customWidth="1"/>
    <col min="3314" max="3314" width="11" style="4" customWidth="1"/>
    <col min="3315" max="3321" width="12" style="4" customWidth="1"/>
    <col min="3322" max="3322" width="14" style="4" customWidth="1"/>
    <col min="3323" max="3554" width="9.140625" style="4"/>
    <col min="3555" max="3555" width="27.7109375" style="4" customWidth="1"/>
    <col min="3556" max="3556" width="13.140625" style="4" customWidth="1"/>
    <col min="3557" max="3557" width="20.5703125" style="4" customWidth="1"/>
    <col min="3558" max="3558" width="24.85546875" style="4" customWidth="1"/>
    <col min="3559" max="3559" width="11" style="4" customWidth="1"/>
    <col min="3560" max="3560" width="12" style="4" customWidth="1"/>
    <col min="3561" max="3561" width="27.7109375" style="4" customWidth="1"/>
    <col min="3562" max="3562" width="12.7109375" style="4" customWidth="1"/>
    <col min="3563" max="3563" width="18.28515625" style="4" customWidth="1"/>
    <col min="3564" max="3564" width="24.42578125" style="4" customWidth="1"/>
    <col min="3565" max="3565" width="10.42578125" style="4" customWidth="1"/>
    <col min="3566" max="3566" width="27.7109375" style="4" customWidth="1"/>
    <col min="3567" max="3567" width="12.5703125" style="4" customWidth="1"/>
    <col min="3568" max="3569" width="14.42578125" style="4" customWidth="1"/>
    <col min="3570" max="3570" width="11" style="4" customWidth="1"/>
    <col min="3571" max="3577" width="12" style="4" customWidth="1"/>
    <col min="3578" max="3578" width="14" style="4" customWidth="1"/>
    <col min="3579" max="3810" width="9.140625" style="4"/>
    <col min="3811" max="3811" width="27.7109375" style="4" customWidth="1"/>
    <col min="3812" max="3812" width="13.140625" style="4" customWidth="1"/>
    <col min="3813" max="3813" width="20.5703125" style="4" customWidth="1"/>
    <col min="3814" max="3814" width="24.85546875" style="4" customWidth="1"/>
    <col min="3815" max="3815" width="11" style="4" customWidth="1"/>
    <col min="3816" max="3816" width="12" style="4" customWidth="1"/>
    <col min="3817" max="3817" width="27.7109375" style="4" customWidth="1"/>
    <col min="3818" max="3818" width="12.7109375" style="4" customWidth="1"/>
    <col min="3819" max="3819" width="18.28515625" style="4" customWidth="1"/>
    <col min="3820" max="3820" width="24.42578125" style="4" customWidth="1"/>
    <col min="3821" max="3821" width="10.42578125" style="4" customWidth="1"/>
    <col min="3822" max="3822" width="27.7109375" style="4" customWidth="1"/>
    <col min="3823" max="3823" width="12.5703125" style="4" customWidth="1"/>
    <col min="3824" max="3825" width="14.42578125" style="4" customWidth="1"/>
    <col min="3826" max="3826" width="11" style="4" customWidth="1"/>
    <col min="3827" max="3833" width="12" style="4" customWidth="1"/>
    <col min="3834" max="3834" width="14" style="4" customWidth="1"/>
    <col min="3835" max="4066" width="9.140625" style="4"/>
    <col min="4067" max="4067" width="27.7109375" style="4" customWidth="1"/>
    <col min="4068" max="4068" width="13.140625" style="4" customWidth="1"/>
    <col min="4069" max="4069" width="20.5703125" style="4" customWidth="1"/>
    <col min="4070" max="4070" width="24.85546875" style="4" customWidth="1"/>
    <col min="4071" max="4071" width="11" style="4" customWidth="1"/>
    <col min="4072" max="4072" width="12" style="4" customWidth="1"/>
    <col min="4073" max="4073" width="27.7109375" style="4" customWidth="1"/>
    <col min="4074" max="4074" width="12.7109375" style="4" customWidth="1"/>
    <col min="4075" max="4075" width="18.28515625" style="4" customWidth="1"/>
    <col min="4076" max="4076" width="24.42578125" style="4" customWidth="1"/>
    <col min="4077" max="4077" width="10.42578125" style="4" customWidth="1"/>
    <col min="4078" max="4078" width="27.7109375" style="4" customWidth="1"/>
    <col min="4079" max="4079" width="12.5703125" style="4" customWidth="1"/>
    <col min="4080" max="4081" width="14.42578125" style="4" customWidth="1"/>
    <col min="4082" max="4082" width="11" style="4" customWidth="1"/>
    <col min="4083" max="4089" width="12" style="4" customWidth="1"/>
    <col min="4090" max="4090" width="14" style="4" customWidth="1"/>
    <col min="4091" max="4322" width="9.140625" style="4"/>
    <col min="4323" max="4323" width="27.7109375" style="4" customWidth="1"/>
    <col min="4324" max="4324" width="13.140625" style="4" customWidth="1"/>
    <col min="4325" max="4325" width="20.5703125" style="4" customWidth="1"/>
    <col min="4326" max="4326" width="24.85546875" style="4" customWidth="1"/>
    <col min="4327" max="4327" width="11" style="4" customWidth="1"/>
    <col min="4328" max="4328" width="12" style="4" customWidth="1"/>
    <col min="4329" max="4329" width="27.7109375" style="4" customWidth="1"/>
    <col min="4330" max="4330" width="12.7109375" style="4" customWidth="1"/>
    <col min="4331" max="4331" width="18.28515625" style="4" customWidth="1"/>
    <col min="4332" max="4332" width="24.42578125" style="4" customWidth="1"/>
    <col min="4333" max="4333" width="10.42578125" style="4" customWidth="1"/>
    <col min="4334" max="4334" width="27.7109375" style="4" customWidth="1"/>
    <col min="4335" max="4335" width="12.5703125" style="4" customWidth="1"/>
    <col min="4336" max="4337" width="14.42578125" style="4" customWidth="1"/>
    <col min="4338" max="4338" width="11" style="4" customWidth="1"/>
    <col min="4339" max="4345" width="12" style="4" customWidth="1"/>
    <col min="4346" max="4346" width="14" style="4" customWidth="1"/>
    <col min="4347" max="4578" width="9.140625" style="4"/>
    <col min="4579" max="4579" width="27.7109375" style="4" customWidth="1"/>
    <col min="4580" max="4580" width="13.140625" style="4" customWidth="1"/>
    <col min="4581" max="4581" width="20.5703125" style="4" customWidth="1"/>
    <col min="4582" max="4582" width="24.85546875" style="4" customWidth="1"/>
    <col min="4583" max="4583" width="11" style="4" customWidth="1"/>
    <col min="4584" max="4584" width="12" style="4" customWidth="1"/>
    <col min="4585" max="4585" width="27.7109375" style="4" customWidth="1"/>
    <col min="4586" max="4586" width="12.7109375" style="4" customWidth="1"/>
    <col min="4587" max="4587" width="18.28515625" style="4" customWidth="1"/>
    <col min="4588" max="4588" width="24.42578125" style="4" customWidth="1"/>
    <col min="4589" max="4589" width="10.42578125" style="4" customWidth="1"/>
    <col min="4590" max="4590" width="27.7109375" style="4" customWidth="1"/>
    <col min="4591" max="4591" width="12.5703125" style="4" customWidth="1"/>
    <col min="4592" max="4593" width="14.42578125" style="4" customWidth="1"/>
    <col min="4594" max="4594" width="11" style="4" customWidth="1"/>
    <col min="4595" max="4601" width="12" style="4" customWidth="1"/>
    <col min="4602" max="4602" width="14" style="4" customWidth="1"/>
    <col min="4603" max="4834" width="9.140625" style="4"/>
    <col min="4835" max="4835" width="27.7109375" style="4" customWidth="1"/>
    <col min="4836" max="4836" width="13.140625" style="4" customWidth="1"/>
    <col min="4837" max="4837" width="20.5703125" style="4" customWidth="1"/>
    <col min="4838" max="4838" width="24.85546875" style="4" customWidth="1"/>
    <col min="4839" max="4839" width="11" style="4" customWidth="1"/>
    <col min="4840" max="4840" width="12" style="4" customWidth="1"/>
    <col min="4841" max="4841" width="27.7109375" style="4" customWidth="1"/>
    <col min="4842" max="4842" width="12.7109375" style="4" customWidth="1"/>
    <col min="4843" max="4843" width="18.28515625" style="4" customWidth="1"/>
    <col min="4844" max="4844" width="24.42578125" style="4" customWidth="1"/>
    <col min="4845" max="4845" width="10.42578125" style="4" customWidth="1"/>
    <col min="4846" max="4846" width="27.7109375" style="4" customWidth="1"/>
    <col min="4847" max="4847" width="12.5703125" style="4" customWidth="1"/>
    <col min="4848" max="4849" width="14.42578125" style="4" customWidth="1"/>
    <col min="4850" max="4850" width="11" style="4" customWidth="1"/>
    <col min="4851" max="4857" width="12" style="4" customWidth="1"/>
    <col min="4858" max="4858" width="14" style="4" customWidth="1"/>
    <col min="4859" max="5090" width="9.140625" style="4"/>
    <col min="5091" max="5091" width="27.7109375" style="4" customWidth="1"/>
    <col min="5092" max="5092" width="13.140625" style="4" customWidth="1"/>
    <col min="5093" max="5093" width="20.5703125" style="4" customWidth="1"/>
    <col min="5094" max="5094" width="24.85546875" style="4" customWidth="1"/>
    <col min="5095" max="5095" width="11" style="4" customWidth="1"/>
    <col min="5096" max="5096" width="12" style="4" customWidth="1"/>
    <col min="5097" max="5097" width="27.7109375" style="4" customWidth="1"/>
    <col min="5098" max="5098" width="12.7109375" style="4" customWidth="1"/>
    <col min="5099" max="5099" width="18.28515625" style="4" customWidth="1"/>
    <col min="5100" max="5100" width="24.42578125" style="4" customWidth="1"/>
    <col min="5101" max="5101" width="10.42578125" style="4" customWidth="1"/>
    <col min="5102" max="5102" width="27.7109375" style="4" customWidth="1"/>
    <col min="5103" max="5103" width="12.5703125" style="4" customWidth="1"/>
    <col min="5104" max="5105" width="14.42578125" style="4" customWidth="1"/>
    <col min="5106" max="5106" width="11" style="4" customWidth="1"/>
    <col min="5107" max="5113" width="12" style="4" customWidth="1"/>
    <col min="5114" max="5114" width="14" style="4" customWidth="1"/>
    <col min="5115" max="5346" width="9.140625" style="4"/>
    <col min="5347" max="5347" width="27.7109375" style="4" customWidth="1"/>
    <col min="5348" max="5348" width="13.140625" style="4" customWidth="1"/>
    <col min="5349" max="5349" width="20.5703125" style="4" customWidth="1"/>
    <col min="5350" max="5350" width="24.85546875" style="4" customWidth="1"/>
    <col min="5351" max="5351" width="11" style="4" customWidth="1"/>
    <col min="5352" max="5352" width="12" style="4" customWidth="1"/>
    <col min="5353" max="5353" width="27.7109375" style="4" customWidth="1"/>
    <col min="5354" max="5354" width="12.7109375" style="4" customWidth="1"/>
    <col min="5355" max="5355" width="18.28515625" style="4" customWidth="1"/>
    <col min="5356" max="5356" width="24.42578125" style="4" customWidth="1"/>
    <col min="5357" max="5357" width="10.42578125" style="4" customWidth="1"/>
    <col min="5358" max="5358" width="27.7109375" style="4" customWidth="1"/>
    <col min="5359" max="5359" width="12.5703125" style="4" customWidth="1"/>
    <col min="5360" max="5361" width="14.42578125" style="4" customWidth="1"/>
    <col min="5362" max="5362" width="11" style="4" customWidth="1"/>
    <col min="5363" max="5369" width="12" style="4" customWidth="1"/>
    <col min="5370" max="5370" width="14" style="4" customWidth="1"/>
    <col min="5371" max="5602" width="9.140625" style="4"/>
    <col min="5603" max="5603" width="27.7109375" style="4" customWidth="1"/>
    <col min="5604" max="5604" width="13.140625" style="4" customWidth="1"/>
    <col min="5605" max="5605" width="20.5703125" style="4" customWidth="1"/>
    <col min="5606" max="5606" width="24.85546875" style="4" customWidth="1"/>
    <col min="5607" max="5607" width="11" style="4" customWidth="1"/>
    <col min="5608" max="5608" width="12" style="4" customWidth="1"/>
    <col min="5609" max="5609" width="27.7109375" style="4" customWidth="1"/>
    <col min="5610" max="5610" width="12.7109375" style="4" customWidth="1"/>
    <col min="5611" max="5611" width="18.28515625" style="4" customWidth="1"/>
    <col min="5612" max="5612" width="24.42578125" style="4" customWidth="1"/>
    <col min="5613" max="5613" width="10.42578125" style="4" customWidth="1"/>
    <col min="5614" max="5614" width="27.7109375" style="4" customWidth="1"/>
    <col min="5615" max="5615" width="12.5703125" style="4" customWidth="1"/>
    <col min="5616" max="5617" width="14.42578125" style="4" customWidth="1"/>
    <col min="5618" max="5618" width="11" style="4" customWidth="1"/>
    <col min="5619" max="5625" width="12" style="4" customWidth="1"/>
    <col min="5626" max="5626" width="14" style="4" customWidth="1"/>
    <col min="5627" max="5858" width="9.140625" style="4"/>
    <col min="5859" max="5859" width="27.7109375" style="4" customWidth="1"/>
    <col min="5860" max="5860" width="13.140625" style="4" customWidth="1"/>
    <col min="5861" max="5861" width="20.5703125" style="4" customWidth="1"/>
    <col min="5862" max="5862" width="24.85546875" style="4" customWidth="1"/>
    <col min="5863" max="5863" width="11" style="4" customWidth="1"/>
    <col min="5864" max="5864" width="12" style="4" customWidth="1"/>
    <col min="5865" max="5865" width="27.7109375" style="4" customWidth="1"/>
    <col min="5866" max="5866" width="12.7109375" style="4" customWidth="1"/>
    <col min="5867" max="5867" width="18.28515625" style="4" customWidth="1"/>
    <col min="5868" max="5868" width="24.42578125" style="4" customWidth="1"/>
    <col min="5869" max="5869" width="10.42578125" style="4" customWidth="1"/>
    <col min="5870" max="5870" width="27.7109375" style="4" customWidth="1"/>
    <col min="5871" max="5871" width="12.5703125" style="4" customWidth="1"/>
    <col min="5872" max="5873" width="14.42578125" style="4" customWidth="1"/>
    <col min="5874" max="5874" width="11" style="4" customWidth="1"/>
    <col min="5875" max="5881" width="12" style="4" customWidth="1"/>
    <col min="5882" max="5882" width="14" style="4" customWidth="1"/>
    <col min="5883" max="6114" width="9.140625" style="4"/>
    <col min="6115" max="6115" width="27.7109375" style="4" customWidth="1"/>
    <col min="6116" max="6116" width="13.140625" style="4" customWidth="1"/>
    <col min="6117" max="6117" width="20.5703125" style="4" customWidth="1"/>
    <col min="6118" max="6118" width="24.85546875" style="4" customWidth="1"/>
    <col min="6119" max="6119" width="11" style="4" customWidth="1"/>
    <col min="6120" max="6120" width="12" style="4" customWidth="1"/>
    <col min="6121" max="6121" width="27.7109375" style="4" customWidth="1"/>
    <col min="6122" max="6122" width="12.7109375" style="4" customWidth="1"/>
    <col min="6123" max="6123" width="18.28515625" style="4" customWidth="1"/>
    <col min="6124" max="6124" width="24.42578125" style="4" customWidth="1"/>
    <col min="6125" max="6125" width="10.42578125" style="4" customWidth="1"/>
    <col min="6126" max="6126" width="27.7109375" style="4" customWidth="1"/>
    <col min="6127" max="6127" width="12.5703125" style="4" customWidth="1"/>
    <col min="6128" max="6129" width="14.42578125" style="4" customWidth="1"/>
    <col min="6130" max="6130" width="11" style="4" customWidth="1"/>
    <col min="6131" max="6137" width="12" style="4" customWidth="1"/>
    <col min="6138" max="6138" width="14" style="4" customWidth="1"/>
    <col min="6139" max="6370" width="9.140625" style="4"/>
    <col min="6371" max="6371" width="27.7109375" style="4" customWidth="1"/>
    <col min="6372" max="6372" width="13.140625" style="4" customWidth="1"/>
    <col min="6373" max="6373" width="20.5703125" style="4" customWidth="1"/>
    <col min="6374" max="6374" width="24.85546875" style="4" customWidth="1"/>
    <col min="6375" max="6375" width="11" style="4" customWidth="1"/>
    <col min="6376" max="6376" width="12" style="4" customWidth="1"/>
    <col min="6377" max="6377" width="27.7109375" style="4" customWidth="1"/>
    <col min="6378" max="6378" width="12.7109375" style="4" customWidth="1"/>
    <col min="6379" max="6379" width="18.28515625" style="4" customWidth="1"/>
    <col min="6380" max="6380" width="24.42578125" style="4" customWidth="1"/>
    <col min="6381" max="6381" width="10.42578125" style="4" customWidth="1"/>
    <col min="6382" max="6382" width="27.7109375" style="4" customWidth="1"/>
    <col min="6383" max="6383" width="12.5703125" style="4" customWidth="1"/>
    <col min="6384" max="6385" width="14.42578125" style="4" customWidth="1"/>
    <col min="6386" max="6386" width="11" style="4" customWidth="1"/>
    <col min="6387" max="6393" width="12" style="4" customWidth="1"/>
    <col min="6394" max="6394" width="14" style="4" customWidth="1"/>
    <col min="6395" max="6626" width="9.140625" style="4"/>
    <col min="6627" max="6627" width="27.7109375" style="4" customWidth="1"/>
    <col min="6628" max="6628" width="13.140625" style="4" customWidth="1"/>
    <col min="6629" max="6629" width="20.5703125" style="4" customWidth="1"/>
    <col min="6630" max="6630" width="24.85546875" style="4" customWidth="1"/>
    <col min="6631" max="6631" width="11" style="4" customWidth="1"/>
    <col min="6632" max="6632" width="12" style="4" customWidth="1"/>
    <col min="6633" max="6633" width="27.7109375" style="4" customWidth="1"/>
    <col min="6634" max="6634" width="12.7109375" style="4" customWidth="1"/>
    <col min="6635" max="6635" width="18.28515625" style="4" customWidth="1"/>
    <col min="6636" max="6636" width="24.42578125" style="4" customWidth="1"/>
    <col min="6637" max="6637" width="10.42578125" style="4" customWidth="1"/>
    <col min="6638" max="6638" width="27.7109375" style="4" customWidth="1"/>
    <col min="6639" max="6639" width="12.5703125" style="4" customWidth="1"/>
    <col min="6640" max="6641" width="14.42578125" style="4" customWidth="1"/>
    <col min="6642" max="6642" width="11" style="4" customWidth="1"/>
    <col min="6643" max="6649" width="12" style="4" customWidth="1"/>
    <col min="6650" max="6650" width="14" style="4" customWidth="1"/>
    <col min="6651" max="6882" width="9.140625" style="4"/>
    <col min="6883" max="6883" width="27.7109375" style="4" customWidth="1"/>
    <col min="6884" max="6884" width="13.140625" style="4" customWidth="1"/>
    <col min="6885" max="6885" width="20.5703125" style="4" customWidth="1"/>
    <col min="6886" max="6886" width="24.85546875" style="4" customWidth="1"/>
    <col min="6887" max="6887" width="11" style="4" customWidth="1"/>
    <col min="6888" max="6888" width="12" style="4" customWidth="1"/>
    <col min="6889" max="6889" width="27.7109375" style="4" customWidth="1"/>
    <col min="6890" max="6890" width="12.7109375" style="4" customWidth="1"/>
    <col min="6891" max="6891" width="18.28515625" style="4" customWidth="1"/>
    <col min="6892" max="6892" width="24.42578125" style="4" customWidth="1"/>
    <col min="6893" max="6893" width="10.42578125" style="4" customWidth="1"/>
    <col min="6894" max="6894" width="27.7109375" style="4" customWidth="1"/>
    <col min="6895" max="6895" width="12.5703125" style="4" customWidth="1"/>
    <col min="6896" max="6897" width="14.42578125" style="4" customWidth="1"/>
    <col min="6898" max="6898" width="11" style="4" customWidth="1"/>
    <col min="6899" max="6905" width="12" style="4" customWidth="1"/>
    <col min="6906" max="6906" width="14" style="4" customWidth="1"/>
    <col min="6907" max="7138" width="9.140625" style="4"/>
    <col min="7139" max="7139" width="27.7109375" style="4" customWidth="1"/>
    <col min="7140" max="7140" width="13.140625" style="4" customWidth="1"/>
    <col min="7141" max="7141" width="20.5703125" style="4" customWidth="1"/>
    <col min="7142" max="7142" width="24.85546875" style="4" customWidth="1"/>
    <col min="7143" max="7143" width="11" style="4" customWidth="1"/>
    <col min="7144" max="7144" width="12" style="4" customWidth="1"/>
    <col min="7145" max="7145" width="27.7109375" style="4" customWidth="1"/>
    <col min="7146" max="7146" width="12.7109375" style="4" customWidth="1"/>
    <col min="7147" max="7147" width="18.28515625" style="4" customWidth="1"/>
    <col min="7148" max="7148" width="24.42578125" style="4" customWidth="1"/>
    <col min="7149" max="7149" width="10.42578125" style="4" customWidth="1"/>
    <col min="7150" max="7150" width="27.7109375" style="4" customWidth="1"/>
    <col min="7151" max="7151" width="12.5703125" style="4" customWidth="1"/>
    <col min="7152" max="7153" width="14.42578125" style="4" customWidth="1"/>
    <col min="7154" max="7154" width="11" style="4" customWidth="1"/>
    <col min="7155" max="7161" width="12" style="4" customWidth="1"/>
    <col min="7162" max="7162" width="14" style="4" customWidth="1"/>
    <col min="7163" max="7394" width="9.140625" style="4"/>
    <col min="7395" max="7395" width="27.7109375" style="4" customWidth="1"/>
    <col min="7396" max="7396" width="13.140625" style="4" customWidth="1"/>
    <col min="7397" max="7397" width="20.5703125" style="4" customWidth="1"/>
    <col min="7398" max="7398" width="24.85546875" style="4" customWidth="1"/>
    <col min="7399" max="7399" width="11" style="4" customWidth="1"/>
    <col min="7400" max="7400" width="12" style="4" customWidth="1"/>
    <col min="7401" max="7401" width="27.7109375" style="4" customWidth="1"/>
    <col min="7402" max="7402" width="12.7109375" style="4" customWidth="1"/>
    <col min="7403" max="7403" width="18.28515625" style="4" customWidth="1"/>
    <col min="7404" max="7404" width="24.42578125" style="4" customWidth="1"/>
    <col min="7405" max="7405" width="10.42578125" style="4" customWidth="1"/>
    <col min="7406" max="7406" width="27.7109375" style="4" customWidth="1"/>
    <col min="7407" max="7407" width="12.5703125" style="4" customWidth="1"/>
    <col min="7408" max="7409" width="14.42578125" style="4" customWidth="1"/>
    <col min="7410" max="7410" width="11" style="4" customWidth="1"/>
    <col min="7411" max="7417" width="12" style="4" customWidth="1"/>
    <col min="7418" max="7418" width="14" style="4" customWidth="1"/>
    <col min="7419" max="7650" width="9.140625" style="4"/>
    <col min="7651" max="7651" width="27.7109375" style="4" customWidth="1"/>
    <col min="7652" max="7652" width="13.140625" style="4" customWidth="1"/>
    <col min="7653" max="7653" width="20.5703125" style="4" customWidth="1"/>
    <col min="7654" max="7654" width="24.85546875" style="4" customWidth="1"/>
    <col min="7655" max="7655" width="11" style="4" customWidth="1"/>
    <col min="7656" max="7656" width="12" style="4" customWidth="1"/>
    <col min="7657" max="7657" width="27.7109375" style="4" customWidth="1"/>
    <col min="7658" max="7658" width="12.7109375" style="4" customWidth="1"/>
    <col min="7659" max="7659" width="18.28515625" style="4" customWidth="1"/>
    <col min="7660" max="7660" width="24.42578125" style="4" customWidth="1"/>
    <col min="7661" max="7661" width="10.42578125" style="4" customWidth="1"/>
    <col min="7662" max="7662" width="27.7109375" style="4" customWidth="1"/>
    <col min="7663" max="7663" width="12.5703125" style="4" customWidth="1"/>
    <col min="7664" max="7665" width="14.42578125" style="4" customWidth="1"/>
    <col min="7666" max="7666" width="11" style="4" customWidth="1"/>
    <col min="7667" max="7673" width="12" style="4" customWidth="1"/>
    <col min="7674" max="7674" width="14" style="4" customWidth="1"/>
    <col min="7675" max="7906" width="9.140625" style="4"/>
    <col min="7907" max="7907" width="27.7109375" style="4" customWidth="1"/>
    <col min="7908" max="7908" width="13.140625" style="4" customWidth="1"/>
    <col min="7909" max="7909" width="20.5703125" style="4" customWidth="1"/>
    <col min="7910" max="7910" width="24.85546875" style="4" customWidth="1"/>
    <col min="7911" max="7911" width="11" style="4" customWidth="1"/>
    <col min="7912" max="7912" width="12" style="4" customWidth="1"/>
    <col min="7913" max="7913" width="27.7109375" style="4" customWidth="1"/>
    <col min="7914" max="7914" width="12.7109375" style="4" customWidth="1"/>
    <col min="7915" max="7915" width="18.28515625" style="4" customWidth="1"/>
    <col min="7916" max="7916" width="24.42578125" style="4" customWidth="1"/>
    <col min="7917" max="7917" width="10.42578125" style="4" customWidth="1"/>
    <col min="7918" max="7918" width="27.7109375" style="4" customWidth="1"/>
    <col min="7919" max="7919" width="12.5703125" style="4" customWidth="1"/>
    <col min="7920" max="7921" width="14.42578125" style="4" customWidth="1"/>
    <col min="7922" max="7922" width="11" style="4" customWidth="1"/>
    <col min="7923" max="7929" width="12" style="4" customWidth="1"/>
    <col min="7930" max="7930" width="14" style="4" customWidth="1"/>
    <col min="7931" max="8162" width="9.140625" style="4"/>
    <col min="8163" max="8163" width="27.7109375" style="4" customWidth="1"/>
    <col min="8164" max="8164" width="13.140625" style="4" customWidth="1"/>
    <col min="8165" max="8165" width="20.5703125" style="4" customWidth="1"/>
    <col min="8166" max="8166" width="24.85546875" style="4" customWidth="1"/>
    <col min="8167" max="8167" width="11" style="4" customWidth="1"/>
    <col min="8168" max="8168" width="12" style="4" customWidth="1"/>
    <col min="8169" max="8169" width="27.7109375" style="4" customWidth="1"/>
    <col min="8170" max="8170" width="12.7109375" style="4" customWidth="1"/>
    <col min="8171" max="8171" width="18.28515625" style="4" customWidth="1"/>
    <col min="8172" max="8172" width="24.42578125" style="4" customWidth="1"/>
    <col min="8173" max="8173" width="10.42578125" style="4" customWidth="1"/>
    <col min="8174" max="8174" width="27.7109375" style="4" customWidth="1"/>
    <col min="8175" max="8175" width="12.5703125" style="4" customWidth="1"/>
    <col min="8176" max="8177" width="14.42578125" style="4" customWidth="1"/>
    <col min="8178" max="8178" width="11" style="4" customWidth="1"/>
    <col min="8179" max="8185" width="12" style="4" customWidth="1"/>
    <col min="8186" max="8186" width="14" style="4" customWidth="1"/>
    <col min="8187" max="8418" width="9.140625" style="4"/>
    <col min="8419" max="8419" width="27.7109375" style="4" customWidth="1"/>
    <col min="8420" max="8420" width="13.140625" style="4" customWidth="1"/>
    <col min="8421" max="8421" width="20.5703125" style="4" customWidth="1"/>
    <col min="8422" max="8422" width="24.85546875" style="4" customWidth="1"/>
    <col min="8423" max="8423" width="11" style="4" customWidth="1"/>
    <col min="8424" max="8424" width="12" style="4" customWidth="1"/>
    <col min="8425" max="8425" width="27.7109375" style="4" customWidth="1"/>
    <col min="8426" max="8426" width="12.7109375" style="4" customWidth="1"/>
    <col min="8427" max="8427" width="18.28515625" style="4" customWidth="1"/>
    <col min="8428" max="8428" width="24.42578125" style="4" customWidth="1"/>
    <col min="8429" max="8429" width="10.42578125" style="4" customWidth="1"/>
    <col min="8430" max="8430" width="27.7109375" style="4" customWidth="1"/>
    <col min="8431" max="8431" width="12.5703125" style="4" customWidth="1"/>
    <col min="8432" max="8433" width="14.42578125" style="4" customWidth="1"/>
    <col min="8434" max="8434" width="11" style="4" customWidth="1"/>
    <col min="8435" max="8441" width="12" style="4" customWidth="1"/>
    <col min="8442" max="8442" width="14" style="4" customWidth="1"/>
    <col min="8443" max="8674" width="9.140625" style="4"/>
    <col min="8675" max="8675" width="27.7109375" style="4" customWidth="1"/>
    <col min="8676" max="8676" width="13.140625" style="4" customWidth="1"/>
    <col min="8677" max="8677" width="20.5703125" style="4" customWidth="1"/>
    <col min="8678" max="8678" width="24.85546875" style="4" customWidth="1"/>
    <col min="8679" max="8679" width="11" style="4" customWidth="1"/>
    <col min="8680" max="8680" width="12" style="4" customWidth="1"/>
    <col min="8681" max="8681" width="27.7109375" style="4" customWidth="1"/>
    <col min="8682" max="8682" width="12.7109375" style="4" customWidth="1"/>
    <col min="8683" max="8683" width="18.28515625" style="4" customWidth="1"/>
    <col min="8684" max="8684" width="24.42578125" style="4" customWidth="1"/>
    <col min="8685" max="8685" width="10.42578125" style="4" customWidth="1"/>
    <col min="8686" max="8686" width="27.7109375" style="4" customWidth="1"/>
    <col min="8687" max="8687" width="12.5703125" style="4" customWidth="1"/>
    <col min="8688" max="8689" width="14.42578125" style="4" customWidth="1"/>
    <col min="8690" max="8690" width="11" style="4" customWidth="1"/>
    <col min="8691" max="8697" width="12" style="4" customWidth="1"/>
    <col min="8698" max="8698" width="14" style="4" customWidth="1"/>
    <col min="8699" max="8930" width="9.140625" style="4"/>
    <col min="8931" max="8931" width="27.7109375" style="4" customWidth="1"/>
    <col min="8932" max="8932" width="13.140625" style="4" customWidth="1"/>
    <col min="8933" max="8933" width="20.5703125" style="4" customWidth="1"/>
    <col min="8934" max="8934" width="24.85546875" style="4" customWidth="1"/>
    <col min="8935" max="8935" width="11" style="4" customWidth="1"/>
    <col min="8936" max="8936" width="12" style="4" customWidth="1"/>
    <col min="8937" max="8937" width="27.7109375" style="4" customWidth="1"/>
    <col min="8938" max="8938" width="12.7109375" style="4" customWidth="1"/>
    <col min="8939" max="8939" width="18.28515625" style="4" customWidth="1"/>
    <col min="8940" max="8940" width="24.42578125" style="4" customWidth="1"/>
    <col min="8941" max="8941" width="10.42578125" style="4" customWidth="1"/>
    <col min="8942" max="8942" width="27.7109375" style="4" customWidth="1"/>
    <col min="8943" max="8943" width="12.5703125" style="4" customWidth="1"/>
    <col min="8944" max="8945" width="14.42578125" style="4" customWidth="1"/>
    <col min="8946" max="8946" width="11" style="4" customWidth="1"/>
    <col min="8947" max="8953" width="12" style="4" customWidth="1"/>
    <col min="8954" max="8954" width="14" style="4" customWidth="1"/>
    <col min="8955" max="9186" width="9.140625" style="4"/>
    <col min="9187" max="9187" width="27.7109375" style="4" customWidth="1"/>
    <col min="9188" max="9188" width="13.140625" style="4" customWidth="1"/>
    <col min="9189" max="9189" width="20.5703125" style="4" customWidth="1"/>
    <col min="9190" max="9190" width="24.85546875" style="4" customWidth="1"/>
    <col min="9191" max="9191" width="11" style="4" customWidth="1"/>
    <col min="9192" max="9192" width="12" style="4" customWidth="1"/>
    <col min="9193" max="9193" width="27.7109375" style="4" customWidth="1"/>
    <col min="9194" max="9194" width="12.7109375" style="4" customWidth="1"/>
    <col min="9195" max="9195" width="18.28515625" style="4" customWidth="1"/>
    <col min="9196" max="9196" width="24.42578125" style="4" customWidth="1"/>
    <col min="9197" max="9197" width="10.42578125" style="4" customWidth="1"/>
    <col min="9198" max="9198" width="27.7109375" style="4" customWidth="1"/>
    <col min="9199" max="9199" width="12.5703125" style="4" customWidth="1"/>
    <col min="9200" max="9201" width="14.42578125" style="4" customWidth="1"/>
    <col min="9202" max="9202" width="11" style="4" customWidth="1"/>
    <col min="9203" max="9209" width="12" style="4" customWidth="1"/>
    <col min="9210" max="9210" width="14" style="4" customWidth="1"/>
    <col min="9211" max="9442" width="9.140625" style="4"/>
    <col min="9443" max="9443" width="27.7109375" style="4" customWidth="1"/>
    <col min="9444" max="9444" width="13.140625" style="4" customWidth="1"/>
    <col min="9445" max="9445" width="20.5703125" style="4" customWidth="1"/>
    <col min="9446" max="9446" width="24.85546875" style="4" customWidth="1"/>
    <col min="9447" max="9447" width="11" style="4" customWidth="1"/>
    <col min="9448" max="9448" width="12" style="4" customWidth="1"/>
    <col min="9449" max="9449" width="27.7109375" style="4" customWidth="1"/>
    <col min="9450" max="9450" width="12.7109375" style="4" customWidth="1"/>
    <col min="9451" max="9451" width="18.28515625" style="4" customWidth="1"/>
    <col min="9452" max="9452" width="24.42578125" style="4" customWidth="1"/>
    <col min="9453" max="9453" width="10.42578125" style="4" customWidth="1"/>
    <col min="9454" max="9454" width="27.7109375" style="4" customWidth="1"/>
    <col min="9455" max="9455" width="12.5703125" style="4" customWidth="1"/>
    <col min="9456" max="9457" width="14.42578125" style="4" customWidth="1"/>
    <col min="9458" max="9458" width="11" style="4" customWidth="1"/>
    <col min="9459" max="9465" width="12" style="4" customWidth="1"/>
    <col min="9466" max="9466" width="14" style="4" customWidth="1"/>
    <col min="9467" max="9698" width="9.140625" style="4"/>
    <col min="9699" max="9699" width="27.7109375" style="4" customWidth="1"/>
    <col min="9700" max="9700" width="13.140625" style="4" customWidth="1"/>
    <col min="9701" max="9701" width="20.5703125" style="4" customWidth="1"/>
    <col min="9702" max="9702" width="24.85546875" style="4" customWidth="1"/>
    <col min="9703" max="9703" width="11" style="4" customWidth="1"/>
    <col min="9704" max="9704" width="12" style="4" customWidth="1"/>
    <col min="9705" max="9705" width="27.7109375" style="4" customWidth="1"/>
    <col min="9706" max="9706" width="12.7109375" style="4" customWidth="1"/>
    <col min="9707" max="9707" width="18.28515625" style="4" customWidth="1"/>
    <col min="9708" max="9708" width="24.42578125" style="4" customWidth="1"/>
    <col min="9709" max="9709" width="10.42578125" style="4" customWidth="1"/>
    <col min="9710" max="9710" width="27.7109375" style="4" customWidth="1"/>
    <col min="9711" max="9711" width="12.5703125" style="4" customWidth="1"/>
    <col min="9712" max="9713" width="14.42578125" style="4" customWidth="1"/>
    <col min="9714" max="9714" width="11" style="4" customWidth="1"/>
    <col min="9715" max="9721" width="12" style="4" customWidth="1"/>
    <col min="9722" max="9722" width="14" style="4" customWidth="1"/>
    <col min="9723" max="9954" width="9.140625" style="4"/>
    <col min="9955" max="9955" width="27.7109375" style="4" customWidth="1"/>
    <col min="9956" max="9956" width="13.140625" style="4" customWidth="1"/>
    <col min="9957" max="9957" width="20.5703125" style="4" customWidth="1"/>
    <col min="9958" max="9958" width="24.85546875" style="4" customWidth="1"/>
    <col min="9959" max="9959" width="11" style="4" customWidth="1"/>
    <col min="9960" max="9960" width="12" style="4" customWidth="1"/>
    <col min="9961" max="9961" width="27.7109375" style="4" customWidth="1"/>
    <col min="9962" max="9962" width="12.7109375" style="4" customWidth="1"/>
    <col min="9963" max="9963" width="18.28515625" style="4" customWidth="1"/>
    <col min="9964" max="9964" width="24.42578125" style="4" customWidth="1"/>
    <col min="9965" max="9965" width="10.42578125" style="4" customWidth="1"/>
    <col min="9966" max="9966" width="27.7109375" style="4" customWidth="1"/>
    <col min="9967" max="9967" width="12.5703125" style="4" customWidth="1"/>
    <col min="9968" max="9969" width="14.42578125" style="4" customWidth="1"/>
    <col min="9970" max="9970" width="11" style="4" customWidth="1"/>
    <col min="9971" max="9977" width="12" style="4" customWidth="1"/>
    <col min="9978" max="9978" width="14" style="4" customWidth="1"/>
    <col min="9979" max="10210" width="9.140625" style="4"/>
    <col min="10211" max="10211" width="27.7109375" style="4" customWidth="1"/>
    <col min="10212" max="10212" width="13.140625" style="4" customWidth="1"/>
    <col min="10213" max="10213" width="20.5703125" style="4" customWidth="1"/>
    <col min="10214" max="10214" width="24.85546875" style="4" customWidth="1"/>
    <col min="10215" max="10215" width="11" style="4" customWidth="1"/>
    <col min="10216" max="10216" width="12" style="4" customWidth="1"/>
    <col min="10217" max="10217" width="27.7109375" style="4" customWidth="1"/>
    <col min="10218" max="10218" width="12.7109375" style="4" customWidth="1"/>
    <col min="10219" max="10219" width="18.28515625" style="4" customWidth="1"/>
    <col min="10220" max="10220" width="24.42578125" style="4" customWidth="1"/>
    <col min="10221" max="10221" width="10.42578125" style="4" customWidth="1"/>
    <col min="10222" max="10222" width="27.7109375" style="4" customWidth="1"/>
    <col min="10223" max="10223" width="12.5703125" style="4" customWidth="1"/>
    <col min="10224" max="10225" width="14.42578125" style="4" customWidth="1"/>
    <col min="10226" max="10226" width="11" style="4" customWidth="1"/>
    <col min="10227" max="10233" width="12" style="4" customWidth="1"/>
    <col min="10234" max="10234" width="14" style="4" customWidth="1"/>
    <col min="10235" max="10466" width="9.140625" style="4"/>
    <col min="10467" max="10467" width="27.7109375" style="4" customWidth="1"/>
    <col min="10468" max="10468" width="13.140625" style="4" customWidth="1"/>
    <col min="10469" max="10469" width="20.5703125" style="4" customWidth="1"/>
    <col min="10470" max="10470" width="24.85546875" style="4" customWidth="1"/>
    <col min="10471" max="10471" width="11" style="4" customWidth="1"/>
    <col min="10472" max="10472" width="12" style="4" customWidth="1"/>
    <col min="10473" max="10473" width="27.7109375" style="4" customWidth="1"/>
    <col min="10474" max="10474" width="12.7109375" style="4" customWidth="1"/>
    <col min="10475" max="10475" width="18.28515625" style="4" customWidth="1"/>
    <col min="10476" max="10476" width="24.42578125" style="4" customWidth="1"/>
    <col min="10477" max="10477" width="10.42578125" style="4" customWidth="1"/>
    <col min="10478" max="10478" width="27.7109375" style="4" customWidth="1"/>
    <col min="10479" max="10479" width="12.5703125" style="4" customWidth="1"/>
    <col min="10480" max="10481" width="14.42578125" style="4" customWidth="1"/>
    <col min="10482" max="10482" width="11" style="4" customWidth="1"/>
    <col min="10483" max="10489" width="12" style="4" customWidth="1"/>
    <col min="10490" max="10490" width="14" style="4" customWidth="1"/>
    <col min="10491" max="10722" width="9.140625" style="4"/>
    <col min="10723" max="10723" width="27.7109375" style="4" customWidth="1"/>
    <col min="10724" max="10724" width="13.140625" style="4" customWidth="1"/>
    <col min="10725" max="10725" width="20.5703125" style="4" customWidth="1"/>
    <col min="10726" max="10726" width="24.85546875" style="4" customWidth="1"/>
    <col min="10727" max="10727" width="11" style="4" customWidth="1"/>
    <col min="10728" max="10728" width="12" style="4" customWidth="1"/>
    <col min="10729" max="10729" width="27.7109375" style="4" customWidth="1"/>
    <col min="10730" max="10730" width="12.7109375" style="4" customWidth="1"/>
    <col min="10731" max="10731" width="18.28515625" style="4" customWidth="1"/>
    <col min="10732" max="10732" width="24.42578125" style="4" customWidth="1"/>
    <col min="10733" max="10733" width="10.42578125" style="4" customWidth="1"/>
    <col min="10734" max="10734" width="27.7109375" style="4" customWidth="1"/>
    <col min="10735" max="10735" width="12.5703125" style="4" customWidth="1"/>
    <col min="10736" max="10737" width="14.42578125" style="4" customWidth="1"/>
    <col min="10738" max="10738" width="11" style="4" customWidth="1"/>
    <col min="10739" max="10745" width="12" style="4" customWidth="1"/>
    <col min="10746" max="10746" width="14" style="4" customWidth="1"/>
    <col min="10747" max="10978" width="9.140625" style="4"/>
    <col min="10979" max="10979" width="27.7109375" style="4" customWidth="1"/>
    <col min="10980" max="10980" width="13.140625" style="4" customWidth="1"/>
    <col min="10981" max="10981" width="20.5703125" style="4" customWidth="1"/>
    <col min="10982" max="10982" width="24.85546875" style="4" customWidth="1"/>
    <col min="10983" max="10983" width="11" style="4" customWidth="1"/>
    <col min="10984" max="10984" width="12" style="4" customWidth="1"/>
    <col min="10985" max="10985" width="27.7109375" style="4" customWidth="1"/>
    <col min="10986" max="10986" width="12.7109375" style="4" customWidth="1"/>
    <col min="10987" max="10987" width="18.28515625" style="4" customWidth="1"/>
    <col min="10988" max="10988" width="24.42578125" style="4" customWidth="1"/>
    <col min="10989" max="10989" width="10.42578125" style="4" customWidth="1"/>
    <col min="10990" max="10990" width="27.7109375" style="4" customWidth="1"/>
    <col min="10991" max="10991" width="12.5703125" style="4" customWidth="1"/>
    <col min="10992" max="10993" width="14.42578125" style="4" customWidth="1"/>
    <col min="10994" max="10994" width="11" style="4" customWidth="1"/>
    <col min="10995" max="11001" width="12" style="4" customWidth="1"/>
    <col min="11002" max="11002" width="14" style="4" customWidth="1"/>
    <col min="11003" max="11234" width="9.140625" style="4"/>
    <col min="11235" max="11235" width="27.7109375" style="4" customWidth="1"/>
    <col min="11236" max="11236" width="13.140625" style="4" customWidth="1"/>
    <col min="11237" max="11237" width="20.5703125" style="4" customWidth="1"/>
    <col min="11238" max="11238" width="24.85546875" style="4" customWidth="1"/>
    <col min="11239" max="11239" width="11" style="4" customWidth="1"/>
    <col min="11240" max="11240" width="12" style="4" customWidth="1"/>
    <col min="11241" max="11241" width="27.7109375" style="4" customWidth="1"/>
    <col min="11242" max="11242" width="12.7109375" style="4" customWidth="1"/>
    <col min="11243" max="11243" width="18.28515625" style="4" customWidth="1"/>
    <col min="11244" max="11244" width="24.42578125" style="4" customWidth="1"/>
    <col min="11245" max="11245" width="10.42578125" style="4" customWidth="1"/>
    <col min="11246" max="11246" width="27.7109375" style="4" customWidth="1"/>
    <col min="11247" max="11247" width="12.5703125" style="4" customWidth="1"/>
    <col min="11248" max="11249" width="14.42578125" style="4" customWidth="1"/>
    <col min="11250" max="11250" width="11" style="4" customWidth="1"/>
    <col min="11251" max="11257" width="12" style="4" customWidth="1"/>
    <col min="11258" max="11258" width="14" style="4" customWidth="1"/>
    <col min="11259" max="11490" width="9.140625" style="4"/>
    <col min="11491" max="11491" width="27.7109375" style="4" customWidth="1"/>
    <col min="11492" max="11492" width="13.140625" style="4" customWidth="1"/>
    <col min="11493" max="11493" width="20.5703125" style="4" customWidth="1"/>
    <col min="11494" max="11494" width="24.85546875" style="4" customWidth="1"/>
    <col min="11495" max="11495" width="11" style="4" customWidth="1"/>
    <col min="11496" max="11496" width="12" style="4" customWidth="1"/>
    <col min="11497" max="11497" width="27.7109375" style="4" customWidth="1"/>
    <col min="11498" max="11498" width="12.7109375" style="4" customWidth="1"/>
    <col min="11499" max="11499" width="18.28515625" style="4" customWidth="1"/>
    <col min="11500" max="11500" width="24.42578125" style="4" customWidth="1"/>
    <col min="11501" max="11501" width="10.42578125" style="4" customWidth="1"/>
    <col min="11502" max="11502" width="27.7109375" style="4" customWidth="1"/>
    <col min="11503" max="11503" width="12.5703125" style="4" customWidth="1"/>
    <col min="11504" max="11505" width="14.42578125" style="4" customWidth="1"/>
    <col min="11506" max="11506" width="11" style="4" customWidth="1"/>
    <col min="11507" max="11513" width="12" style="4" customWidth="1"/>
    <col min="11514" max="11514" width="14" style="4" customWidth="1"/>
    <col min="11515" max="11746" width="9.140625" style="4"/>
    <col min="11747" max="11747" width="27.7109375" style="4" customWidth="1"/>
    <col min="11748" max="11748" width="13.140625" style="4" customWidth="1"/>
    <col min="11749" max="11749" width="20.5703125" style="4" customWidth="1"/>
    <col min="11750" max="11750" width="24.85546875" style="4" customWidth="1"/>
    <col min="11751" max="11751" width="11" style="4" customWidth="1"/>
    <col min="11752" max="11752" width="12" style="4" customWidth="1"/>
    <col min="11753" max="11753" width="27.7109375" style="4" customWidth="1"/>
    <col min="11754" max="11754" width="12.7109375" style="4" customWidth="1"/>
    <col min="11755" max="11755" width="18.28515625" style="4" customWidth="1"/>
    <col min="11756" max="11756" width="24.42578125" style="4" customWidth="1"/>
    <col min="11757" max="11757" width="10.42578125" style="4" customWidth="1"/>
    <col min="11758" max="11758" width="27.7109375" style="4" customWidth="1"/>
    <col min="11759" max="11759" width="12.5703125" style="4" customWidth="1"/>
    <col min="11760" max="11761" width="14.42578125" style="4" customWidth="1"/>
    <col min="11762" max="11762" width="11" style="4" customWidth="1"/>
    <col min="11763" max="11769" width="12" style="4" customWidth="1"/>
    <col min="11770" max="11770" width="14" style="4" customWidth="1"/>
    <col min="11771" max="12002" width="9.140625" style="4"/>
    <col min="12003" max="12003" width="27.7109375" style="4" customWidth="1"/>
    <col min="12004" max="12004" width="13.140625" style="4" customWidth="1"/>
    <col min="12005" max="12005" width="20.5703125" style="4" customWidth="1"/>
    <col min="12006" max="12006" width="24.85546875" style="4" customWidth="1"/>
    <col min="12007" max="12007" width="11" style="4" customWidth="1"/>
    <col min="12008" max="12008" width="12" style="4" customWidth="1"/>
    <col min="12009" max="12009" width="27.7109375" style="4" customWidth="1"/>
    <col min="12010" max="12010" width="12.7109375" style="4" customWidth="1"/>
    <col min="12011" max="12011" width="18.28515625" style="4" customWidth="1"/>
    <col min="12012" max="12012" width="24.42578125" style="4" customWidth="1"/>
    <col min="12013" max="12013" width="10.42578125" style="4" customWidth="1"/>
    <col min="12014" max="12014" width="27.7109375" style="4" customWidth="1"/>
    <col min="12015" max="12015" width="12.5703125" style="4" customWidth="1"/>
    <col min="12016" max="12017" width="14.42578125" style="4" customWidth="1"/>
    <col min="12018" max="12018" width="11" style="4" customWidth="1"/>
    <col min="12019" max="12025" width="12" style="4" customWidth="1"/>
    <col min="12026" max="12026" width="14" style="4" customWidth="1"/>
    <col min="12027" max="12258" width="9.140625" style="4"/>
    <col min="12259" max="12259" width="27.7109375" style="4" customWidth="1"/>
    <col min="12260" max="12260" width="13.140625" style="4" customWidth="1"/>
    <col min="12261" max="12261" width="20.5703125" style="4" customWidth="1"/>
    <col min="12262" max="12262" width="24.85546875" style="4" customWidth="1"/>
    <col min="12263" max="12263" width="11" style="4" customWidth="1"/>
    <col min="12264" max="12264" width="12" style="4" customWidth="1"/>
    <col min="12265" max="12265" width="27.7109375" style="4" customWidth="1"/>
    <col min="12266" max="12266" width="12.7109375" style="4" customWidth="1"/>
    <col min="12267" max="12267" width="18.28515625" style="4" customWidth="1"/>
    <col min="12268" max="12268" width="24.42578125" style="4" customWidth="1"/>
    <col min="12269" max="12269" width="10.42578125" style="4" customWidth="1"/>
    <col min="12270" max="12270" width="27.7109375" style="4" customWidth="1"/>
    <col min="12271" max="12271" width="12.5703125" style="4" customWidth="1"/>
    <col min="12272" max="12273" width="14.42578125" style="4" customWidth="1"/>
    <col min="12274" max="12274" width="11" style="4" customWidth="1"/>
    <col min="12275" max="12281" width="12" style="4" customWidth="1"/>
    <col min="12282" max="12282" width="14" style="4" customWidth="1"/>
    <col min="12283" max="12514" width="9.140625" style="4"/>
    <col min="12515" max="12515" width="27.7109375" style="4" customWidth="1"/>
    <col min="12516" max="12516" width="13.140625" style="4" customWidth="1"/>
    <col min="12517" max="12517" width="20.5703125" style="4" customWidth="1"/>
    <col min="12518" max="12518" width="24.85546875" style="4" customWidth="1"/>
    <col min="12519" max="12519" width="11" style="4" customWidth="1"/>
    <col min="12520" max="12520" width="12" style="4" customWidth="1"/>
    <col min="12521" max="12521" width="27.7109375" style="4" customWidth="1"/>
    <col min="12522" max="12522" width="12.7109375" style="4" customWidth="1"/>
    <col min="12523" max="12523" width="18.28515625" style="4" customWidth="1"/>
    <col min="12524" max="12524" width="24.42578125" style="4" customWidth="1"/>
    <col min="12525" max="12525" width="10.42578125" style="4" customWidth="1"/>
    <col min="12526" max="12526" width="27.7109375" style="4" customWidth="1"/>
    <col min="12527" max="12527" width="12.5703125" style="4" customWidth="1"/>
    <col min="12528" max="12529" width="14.42578125" style="4" customWidth="1"/>
    <col min="12530" max="12530" width="11" style="4" customWidth="1"/>
    <col min="12531" max="12537" width="12" style="4" customWidth="1"/>
    <col min="12538" max="12538" width="14" style="4" customWidth="1"/>
    <col min="12539" max="12770" width="9.140625" style="4"/>
    <col min="12771" max="12771" width="27.7109375" style="4" customWidth="1"/>
    <col min="12772" max="12772" width="13.140625" style="4" customWidth="1"/>
    <col min="12773" max="12773" width="20.5703125" style="4" customWidth="1"/>
    <col min="12774" max="12774" width="24.85546875" style="4" customWidth="1"/>
    <col min="12775" max="12775" width="11" style="4" customWidth="1"/>
    <col min="12776" max="12776" width="12" style="4" customWidth="1"/>
    <col min="12777" max="12777" width="27.7109375" style="4" customWidth="1"/>
    <col min="12778" max="12778" width="12.7109375" style="4" customWidth="1"/>
    <col min="12779" max="12779" width="18.28515625" style="4" customWidth="1"/>
    <col min="12780" max="12780" width="24.42578125" style="4" customWidth="1"/>
    <col min="12781" max="12781" width="10.42578125" style="4" customWidth="1"/>
    <col min="12782" max="12782" width="27.7109375" style="4" customWidth="1"/>
    <col min="12783" max="12783" width="12.5703125" style="4" customWidth="1"/>
    <col min="12784" max="12785" width="14.42578125" style="4" customWidth="1"/>
    <col min="12786" max="12786" width="11" style="4" customWidth="1"/>
    <col min="12787" max="12793" width="12" style="4" customWidth="1"/>
    <col min="12794" max="12794" width="14" style="4" customWidth="1"/>
    <col min="12795" max="13026" width="9.140625" style="4"/>
    <col min="13027" max="13027" width="27.7109375" style="4" customWidth="1"/>
    <col min="13028" max="13028" width="13.140625" style="4" customWidth="1"/>
    <col min="13029" max="13029" width="20.5703125" style="4" customWidth="1"/>
    <col min="13030" max="13030" width="24.85546875" style="4" customWidth="1"/>
    <col min="13031" max="13031" width="11" style="4" customWidth="1"/>
    <col min="13032" max="13032" width="12" style="4" customWidth="1"/>
    <col min="13033" max="13033" width="27.7109375" style="4" customWidth="1"/>
    <col min="13034" max="13034" width="12.7109375" style="4" customWidth="1"/>
    <col min="13035" max="13035" width="18.28515625" style="4" customWidth="1"/>
    <col min="13036" max="13036" width="24.42578125" style="4" customWidth="1"/>
    <col min="13037" max="13037" width="10.42578125" style="4" customWidth="1"/>
    <col min="13038" max="13038" width="27.7109375" style="4" customWidth="1"/>
    <col min="13039" max="13039" width="12.5703125" style="4" customWidth="1"/>
    <col min="13040" max="13041" width="14.42578125" style="4" customWidth="1"/>
    <col min="13042" max="13042" width="11" style="4" customWidth="1"/>
    <col min="13043" max="13049" width="12" style="4" customWidth="1"/>
    <col min="13050" max="13050" width="14" style="4" customWidth="1"/>
    <col min="13051" max="13282" width="9.140625" style="4"/>
    <col min="13283" max="13283" width="27.7109375" style="4" customWidth="1"/>
    <col min="13284" max="13284" width="13.140625" style="4" customWidth="1"/>
    <col min="13285" max="13285" width="20.5703125" style="4" customWidth="1"/>
    <col min="13286" max="13286" width="24.85546875" style="4" customWidth="1"/>
    <col min="13287" max="13287" width="11" style="4" customWidth="1"/>
    <col min="13288" max="13288" width="12" style="4" customWidth="1"/>
    <col min="13289" max="13289" width="27.7109375" style="4" customWidth="1"/>
    <col min="13290" max="13290" width="12.7109375" style="4" customWidth="1"/>
    <col min="13291" max="13291" width="18.28515625" style="4" customWidth="1"/>
    <col min="13292" max="13292" width="24.42578125" style="4" customWidth="1"/>
    <col min="13293" max="13293" width="10.42578125" style="4" customWidth="1"/>
    <col min="13294" max="13294" width="27.7109375" style="4" customWidth="1"/>
    <col min="13295" max="13295" width="12.5703125" style="4" customWidth="1"/>
    <col min="13296" max="13297" width="14.42578125" style="4" customWidth="1"/>
    <col min="13298" max="13298" width="11" style="4" customWidth="1"/>
    <col min="13299" max="13305" width="12" style="4" customWidth="1"/>
    <col min="13306" max="13306" width="14" style="4" customWidth="1"/>
    <col min="13307" max="13538" width="9.140625" style="4"/>
    <col min="13539" max="13539" width="27.7109375" style="4" customWidth="1"/>
    <col min="13540" max="13540" width="13.140625" style="4" customWidth="1"/>
    <col min="13541" max="13541" width="20.5703125" style="4" customWidth="1"/>
    <col min="13542" max="13542" width="24.85546875" style="4" customWidth="1"/>
    <col min="13543" max="13543" width="11" style="4" customWidth="1"/>
    <col min="13544" max="13544" width="12" style="4" customWidth="1"/>
    <col min="13545" max="13545" width="27.7109375" style="4" customWidth="1"/>
    <col min="13546" max="13546" width="12.7109375" style="4" customWidth="1"/>
    <col min="13547" max="13547" width="18.28515625" style="4" customWidth="1"/>
    <col min="13548" max="13548" width="24.42578125" style="4" customWidth="1"/>
    <col min="13549" max="13549" width="10.42578125" style="4" customWidth="1"/>
    <col min="13550" max="13550" width="27.7109375" style="4" customWidth="1"/>
    <col min="13551" max="13551" width="12.5703125" style="4" customWidth="1"/>
    <col min="13552" max="13553" width="14.42578125" style="4" customWidth="1"/>
    <col min="13554" max="13554" width="11" style="4" customWidth="1"/>
    <col min="13555" max="13561" width="12" style="4" customWidth="1"/>
    <col min="13562" max="13562" width="14" style="4" customWidth="1"/>
    <col min="13563" max="13794" width="9.140625" style="4"/>
    <col min="13795" max="13795" width="27.7109375" style="4" customWidth="1"/>
    <col min="13796" max="13796" width="13.140625" style="4" customWidth="1"/>
    <col min="13797" max="13797" width="20.5703125" style="4" customWidth="1"/>
    <col min="13798" max="13798" width="24.85546875" style="4" customWidth="1"/>
    <col min="13799" max="13799" width="11" style="4" customWidth="1"/>
    <col min="13800" max="13800" width="12" style="4" customWidth="1"/>
    <col min="13801" max="13801" width="27.7109375" style="4" customWidth="1"/>
    <col min="13802" max="13802" width="12.7109375" style="4" customWidth="1"/>
    <col min="13803" max="13803" width="18.28515625" style="4" customWidth="1"/>
    <col min="13804" max="13804" width="24.42578125" style="4" customWidth="1"/>
    <col min="13805" max="13805" width="10.42578125" style="4" customWidth="1"/>
    <col min="13806" max="13806" width="27.7109375" style="4" customWidth="1"/>
    <col min="13807" max="13807" width="12.5703125" style="4" customWidth="1"/>
    <col min="13808" max="13809" width="14.42578125" style="4" customWidth="1"/>
    <col min="13810" max="13810" width="11" style="4" customWidth="1"/>
    <col min="13811" max="13817" width="12" style="4" customWidth="1"/>
    <col min="13818" max="13818" width="14" style="4" customWidth="1"/>
    <col min="13819" max="14050" width="9.140625" style="4"/>
    <col min="14051" max="14051" width="27.7109375" style="4" customWidth="1"/>
    <col min="14052" max="14052" width="13.140625" style="4" customWidth="1"/>
    <col min="14053" max="14053" width="20.5703125" style="4" customWidth="1"/>
    <col min="14054" max="14054" width="24.85546875" style="4" customWidth="1"/>
    <col min="14055" max="14055" width="11" style="4" customWidth="1"/>
    <col min="14056" max="14056" width="12" style="4" customWidth="1"/>
    <col min="14057" max="14057" width="27.7109375" style="4" customWidth="1"/>
    <col min="14058" max="14058" width="12.7109375" style="4" customWidth="1"/>
    <col min="14059" max="14059" width="18.28515625" style="4" customWidth="1"/>
    <col min="14060" max="14060" width="24.42578125" style="4" customWidth="1"/>
    <col min="14061" max="14061" width="10.42578125" style="4" customWidth="1"/>
    <col min="14062" max="14062" width="27.7109375" style="4" customWidth="1"/>
    <col min="14063" max="14063" width="12.5703125" style="4" customWidth="1"/>
    <col min="14064" max="14065" width="14.42578125" style="4" customWidth="1"/>
    <col min="14066" max="14066" width="11" style="4" customWidth="1"/>
    <col min="14067" max="14073" width="12" style="4" customWidth="1"/>
    <col min="14074" max="14074" width="14" style="4" customWidth="1"/>
    <col min="14075" max="14306" width="9.140625" style="4"/>
    <col min="14307" max="14307" width="27.7109375" style="4" customWidth="1"/>
    <col min="14308" max="14308" width="13.140625" style="4" customWidth="1"/>
    <col min="14309" max="14309" width="20.5703125" style="4" customWidth="1"/>
    <col min="14310" max="14310" width="24.85546875" style="4" customWidth="1"/>
    <col min="14311" max="14311" width="11" style="4" customWidth="1"/>
    <col min="14312" max="14312" width="12" style="4" customWidth="1"/>
    <col min="14313" max="14313" width="27.7109375" style="4" customWidth="1"/>
    <col min="14314" max="14314" width="12.7109375" style="4" customWidth="1"/>
    <col min="14315" max="14315" width="18.28515625" style="4" customWidth="1"/>
    <col min="14316" max="14316" width="24.42578125" style="4" customWidth="1"/>
    <col min="14317" max="14317" width="10.42578125" style="4" customWidth="1"/>
    <col min="14318" max="14318" width="27.7109375" style="4" customWidth="1"/>
    <col min="14319" max="14319" width="12.5703125" style="4" customWidth="1"/>
    <col min="14320" max="14321" width="14.42578125" style="4" customWidth="1"/>
    <col min="14322" max="14322" width="11" style="4" customWidth="1"/>
    <col min="14323" max="14329" width="12" style="4" customWidth="1"/>
    <col min="14330" max="14330" width="14" style="4" customWidth="1"/>
    <col min="14331" max="14562" width="9.140625" style="4"/>
    <col min="14563" max="14563" width="27.7109375" style="4" customWidth="1"/>
    <col min="14564" max="14564" width="13.140625" style="4" customWidth="1"/>
    <col min="14565" max="14565" width="20.5703125" style="4" customWidth="1"/>
    <col min="14566" max="14566" width="24.85546875" style="4" customWidth="1"/>
    <col min="14567" max="14567" width="11" style="4" customWidth="1"/>
    <col min="14568" max="14568" width="12" style="4" customWidth="1"/>
    <col min="14569" max="14569" width="27.7109375" style="4" customWidth="1"/>
    <col min="14570" max="14570" width="12.7109375" style="4" customWidth="1"/>
    <col min="14571" max="14571" width="18.28515625" style="4" customWidth="1"/>
    <col min="14572" max="14572" width="24.42578125" style="4" customWidth="1"/>
    <col min="14573" max="14573" width="10.42578125" style="4" customWidth="1"/>
    <col min="14574" max="14574" width="27.7109375" style="4" customWidth="1"/>
    <col min="14575" max="14575" width="12.5703125" style="4" customWidth="1"/>
    <col min="14576" max="14577" width="14.42578125" style="4" customWidth="1"/>
    <col min="14578" max="14578" width="11" style="4" customWidth="1"/>
    <col min="14579" max="14585" width="12" style="4" customWidth="1"/>
    <col min="14586" max="14586" width="14" style="4" customWidth="1"/>
    <col min="14587" max="14818" width="9.140625" style="4"/>
    <col min="14819" max="14819" width="27.7109375" style="4" customWidth="1"/>
    <col min="14820" max="14820" width="13.140625" style="4" customWidth="1"/>
    <col min="14821" max="14821" width="20.5703125" style="4" customWidth="1"/>
    <col min="14822" max="14822" width="24.85546875" style="4" customWidth="1"/>
    <col min="14823" max="14823" width="11" style="4" customWidth="1"/>
    <col min="14824" max="14824" width="12" style="4" customWidth="1"/>
    <col min="14825" max="14825" width="27.7109375" style="4" customWidth="1"/>
    <col min="14826" max="14826" width="12.7109375" style="4" customWidth="1"/>
    <col min="14827" max="14827" width="18.28515625" style="4" customWidth="1"/>
    <col min="14828" max="14828" width="24.42578125" style="4" customWidth="1"/>
    <col min="14829" max="14829" width="10.42578125" style="4" customWidth="1"/>
    <col min="14830" max="14830" width="27.7109375" style="4" customWidth="1"/>
    <col min="14831" max="14831" width="12.5703125" style="4" customWidth="1"/>
    <col min="14832" max="14833" width="14.42578125" style="4" customWidth="1"/>
    <col min="14834" max="14834" width="11" style="4" customWidth="1"/>
    <col min="14835" max="14841" width="12" style="4" customWidth="1"/>
    <col min="14842" max="14842" width="14" style="4" customWidth="1"/>
    <col min="14843" max="15074" width="9.140625" style="4"/>
    <col min="15075" max="15075" width="27.7109375" style="4" customWidth="1"/>
    <col min="15076" max="15076" width="13.140625" style="4" customWidth="1"/>
    <col min="15077" max="15077" width="20.5703125" style="4" customWidth="1"/>
    <col min="15078" max="15078" width="24.85546875" style="4" customWidth="1"/>
    <col min="15079" max="15079" width="11" style="4" customWidth="1"/>
    <col min="15080" max="15080" width="12" style="4" customWidth="1"/>
    <col min="15081" max="15081" width="27.7109375" style="4" customWidth="1"/>
    <col min="15082" max="15082" width="12.7109375" style="4" customWidth="1"/>
    <col min="15083" max="15083" width="18.28515625" style="4" customWidth="1"/>
    <col min="15084" max="15084" width="24.42578125" style="4" customWidth="1"/>
    <col min="15085" max="15085" width="10.42578125" style="4" customWidth="1"/>
    <col min="15086" max="15086" width="27.7109375" style="4" customWidth="1"/>
    <col min="15087" max="15087" width="12.5703125" style="4" customWidth="1"/>
    <col min="15088" max="15089" width="14.42578125" style="4" customWidth="1"/>
    <col min="15090" max="15090" width="11" style="4" customWidth="1"/>
    <col min="15091" max="15097" width="12" style="4" customWidth="1"/>
    <col min="15098" max="15098" width="14" style="4" customWidth="1"/>
    <col min="15099" max="15330" width="9.140625" style="4"/>
    <col min="15331" max="15331" width="27.7109375" style="4" customWidth="1"/>
    <col min="15332" max="15332" width="13.140625" style="4" customWidth="1"/>
    <col min="15333" max="15333" width="20.5703125" style="4" customWidth="1"/>
    <col min="15334" max="15334" width="24.85546875" style="4" customWidth="1"/>
    <col min="15335" max="15335" width="11" style="4" customWidth="1"/>
    <col min="15336" max="15336" width="12" style="4" customWidth="1"/>
    <col min="15337" max="15337" width="27.7109375" style="4" customWidth="1"/>
    <col min="15338" max="15338" width="12.7109375" style="4" customWidth="1"/>
    <col min="15339" max="15339" width="18.28515625" style="4" customWidth="1"/>
    <col min="15340" max="15340" width="24.42578125" style="4" customWidth="1"/>
    <col min="15341" max="15341" width="10.42578125" style="4" customWidth="1"/>
    <col min="15342" max="15342" width="27.7109375" style="4" customWidth="1"/>
    <col min="15343" max="15343" width="12.5703125" style="4" customWidth="1"/>
    <col min="15344" max="15345" width="14.42578125" style="4" customWidth="1"/>
    <col min="15346" max="15346" width="11" style="4" customWidth="1"/>
    <col min="15347" max="15353" width="12" style="4" customWidth="1"/>
    <col min="15354" max="15354" width="14" style="4" customWidth="1"/>
    <col min="15355" max="15586" width="9.140625" style="4"/>
    <col min="15587" max="15587" width="27.7109375" style="4" customWidth="1"/>
    <col min="15588" max="15588" width="13.140625" style="4" customWidth="1"/>
    <col min="15589" max="15589" width="20.5703125" style="4" customWidth="1"/>
    <col min="15590" max="15590" width="24.85546875" style="4" customWidth="1"/>
    <col min="15591" max="15591" width="11" style="4" customWidth="1"/>
    <col min="15592" max="15592" width="12" style="4" customWidth="1"/>
    <col min="15593" max="15593" width="27.7109375" style="4" customWidth="1"/>
    <col min="15594" max="15594" width="12.7109375" style="4" customWidth="1"/>
    <col min="15595" max="15595" width="18.28515625" style="4" customWidth="1"/>
    <col min="15596" max="15596" width="24.42578125" style="4" customWidth="1"/>
    <col min="15597" max="15597" width="10.42578125" style="4" customWidth="1"/>
    <col min="15598" max="15598" width="27.7109375" style="4" customWidth="1"/>
    <col min="15599" max="15599" width="12.5703125" style="4" customWidth="1"/>
    <col min="15600" max="15601" width="14.42578125" style="4" customWidth="1"/>
    <col min="15602" max="15602" width="11" style="4" customWidth="1"/>
    <col min="15603" max="15609" width="12" style="4" customWidth="1"/>
    <col min="15610" max="15610" width="14" style="4" customWidth="1"/>
    <col min="15611" max="15842" width="9.140625" style="4"/>
    <col min="15843" max="15843" width="27.7109375" style="4" customWidth="1"/>
    <col min="15844" max="15844" width="13.140625" style="4" customWidth="1"/>
    <col min="15845" max="15845" width="20.5703125" style="4" customWidth="1"/>
    <col min="15846" max="15846" width="24.85546875" style="4" customWidth="1"/>
    <col min="15847" max="15847" width="11" style="4" customWidth="1"/>
    <col min="15848" max="15848" width="12" style="4" customWidth="1"/>
    <col min="15849" max="15849" width="27.7109375" style="4" customWidth="1"/>
    <col min="15850" max="15850" width="12.7109375" style="4" customWidth="1"/>
    <col min="15851" max="15851" width="18.28515625" style="4" customWidth="1"/>
    <col min="15852" max="15852" width="24.42578125" style="4" customWidth="1"/>
    <col min="15853" max="15853" width="10.42578125" style="4" customWidth="1"/>
    <col min="15854" max="15854" width="27.7109375" style="4" customWidth="1"/>
    <col min="15855" max="15855" width="12.5703125" style="4" customWidth="1"/>
    <col min="15856" max="15857" width="14.42578125" style="4" customWidth="1"/>
    <col min="15858" max="15858" width="11" style="4" customWidth="1"/>
    <col min="15859" max="15865" width="12" style="4" customWidth="1"/>
    <col min="15866" max="15866" width="14" style="4" customWidth="1"/>
    <col min="15867" max="16098" width="9.140625" style="4"/>
    <col min="16099" max="16099" width="27.7109375" style="4" customWidth="1"/>
    <col min="16100" max="16100" width="13.140625" style="4" customWidth="1"/>
    <col min="16101" max="16101" width="20.5703125" style="4" customWidth="1"/>
    <col min="16102" max="16102" width="24.85546875" style="4" customWidth="1"/>
    <col min="16103" max="16103" width="11" style="4" customWidth="1"/>
    <col min="16104" max="16104" width="12" style="4" customWidth="1"/>
    <col min="16105" max="16105" width="27.7109375" style="4" customWidth="1"/>
    <col min="16106" max="16106" width="12.7109375" style="4" customWidth="1"/>
    <col min="16107" max="16107" width="18.28515625" style="4" customWidth="1"/>
    <col min="16108" max="16108" width="24.42578125" style="4" customWidth="1"/>
    <col min="16109" max="16109" width="10.42578125" style="4" customWidth="1"/>
    <col min="16110" max="16110" width="27.7109375" style="4" customWidth="1"/>
    <col min="16111" max="16111" width="12.5703125" style="4" customWidth="1"/>
    <col min="16112" max="16113" width="14.42578125" style="4" customWidth="1"/>
    <col min="16114" max="16114" width="11" style="4" customWidth="1"/>
    <col min="16115" max="16121" width="12" style="4" customWidth="1"/>
    <col min="16122" max="16122" width="14" style="4" customWidth="1"/>
    <col min="16123" max="16384" width="9.140625" style="4"/>
  </cols>
  <sheetData>
    <row r="1" spans="1:17" ht="15.75" thickBot="1" x14ac:dyDescent="0.3">
      <c r="B1" s="1"/>
      <c r="C1" s="1"/>
      <c r="D1" s="2"/>
      <c r="O1" s="5"/>
    </row>
    <row r="2" spans="1:17" ht="21" thickBot="1" x14ac:dyDescent="0.35">
      <c r="B2" s="3"/>
      <c r="C2" s="3"/>
      <c r="D2" s="6"/>
      <c r="E2" s="7"/>
      <c r="F2" s="8" t="s">
        <v>3</v>
      </c>
      <c r="G2" s="8"/>
      <c r="H2" s="8"/>
      <c r="I2" s="8"/>
      <c r="J2" s="8"/>
      <c r="K2" s="8"/>
      <c r="L2" s="106" t="s">
        <v>13</v>
      </c>
      <c r="M2" s="107"/>
      <c r="O2" s="5"/>
    </row>
    <row r="3" spans="1:17" ht="15" x14ac:dyDescent="0.25">
      <c r="B3" s="3"/>
      <c r="C3" s="3"/>
      <c r="D3" s="6"/>
      <c r="E3" s="86" t="s">
        <v>19</v>
      </c>
      <c r="F3" s="36"/>
      <c r="G3" s="9">
        <v>100000</v>
      </c>
      <c r="H3" s="37"/>
      <c r="I3" s="39" t="s">
        <v>15</v>
      </c>
      <c r="J3" s="16">
        <v>0.15</v>
      </c>
      <c r="K3" s="10"/>
      <c r="L3" s="11"/>
      <c r="M3" s="12"/>
      <c r="O3" s="5"/>
    </row>
    <row r="4" spans="1:17" ht="15" x14ac:dyDescent="0.25">
      <c r="C4" s="15"/>
      <c r="D4" s="15"/>
      <c r="E4" s="40" t="s">
        <v>5</v>
      </c>
      <c r="F4" s="30"/>
      <c r="G4" s="16">
        <v>0.05</v>
      </c>
      <c r="H4" s="38"/>
      <c r="I4" s="25" t="s">
        <v>16</v>
      </c>
      <c r="J4" s="16">
        <v>0.15</v>
      </c>
      <c r="L4" s="11"/>
      <c r="M4" s="12"/>
      <c r="O4" s="5"/>
      <c r="Q4" s="114"/>
    </row>
    <row r="5" spans="1:17" ht="15" x14ac:dyDescent="0.25">
      <c r="A5" s="89" t="s">
        <v>20</v>
      </c>
      <c r="B5" s="93" t="s">
        <v>21</v>
      </c>
      <c r="E5" s="40" t="s">
        <v>28</v>
      </c>
      <c r="G5" s="95">
        <f>G4+(G4*(J3+J4))</f>
        <v>6.5000000000000002E-2</v>
      </c>
      <c r="H5" s="38"/>
      <c r="I5" s="25" t="s">
        <v>17</v>
      </c>
      <c r="J5" s="9">
        <v>10220</v>
      </c>
      <c r="L5" s="11"/>
      <c r="M5" s="12"/>
      <c r="O5" s="5"/>
    </row>
    <row r="6" spans="1:17" ht="15" customHeight="1" x14ac:dyDescent="0.25">
      <c r="A6" s="90" t="s">
        <v>22</v>
      </c>
      <c r="B6" s="93" t="s">
        <v>23</v>
      </c>
      <c r="E6" s="40" t="s">
        <v>14</v>
      </c>
      <c r="F6" s="30"/>
      <c r="G6" s="75">
        <v>24</v>
      </c>
      <c r="H6" s="38"/>
      <c r="I6" s="82" t="s">
        <v>18</v>
      </c>
      <c r="J6" s="83">
        <v>575</v>
      </c>
      <c r="K6" s="17"/>
      <c r="L6" s="18"/>
      <c r="M6" s="12"/>
      <c r="O6" s="5"/>
    </row>
    <row r="7" spans="1:17" ht="15" customHeight="1" x14ac:dyDescent="0.25">
      <c r="A7" s="91" t="s">
        <v>24</v>
      </c>
      <c r="B7" s="92" t="s">
        <v>25</v>
      </c>
      <c r="E7" s="40" t="s">
        <v>4</v>
      </c>
      <c r="F7" s="30"/>
      <c r="G7" s="77">
        <v>46033</v>
      </c>
      <c r="H7" s="88"/>
      <c r="I7" s="82" t="s">
        <v>29</v>
      </c>
      <c r="J7" s="95">
        <f>((1+J8/12)^12-1)</f>
        <v>1.4659474349151149</v>
      </c>
      <c r="K7" s="21"/>
      <c r="L7" s="17"/>
      <c r="M7" s="12"/>
      <c r="O7" s="5"/>
    </row>
    <row r="8" spans="1:17" ht="15" customHeight="1" thickBot="1" x14ac:dyDescent="0.3">
      <c r="A8" s="91" t="s">
        <v>26</v>
      </c>
      <c r="B8" s="93" t="s">
        <v>27</v>
      </c>
      <c r="E8" s="40"/>
      <c r="F8" s="30"/>
      <c r="G8" s="94"/>
      <c r="H8" s="88"/>
      <c r="I8" s="82" t="s">
        <v>30</v>
      </c>
      <c r="J8" s="95">
        <f>L162</f>
        <v>0.93738683373866216</v>
      </c>
      <c r="K8" s="21" t="s">
        <v>31</v>
      </c>
      <c r="L8" s="17"/>
      <c r="M8" s="12"/>
      <c r="O8" s="5"/>
    </row>
    <row r="9" spans="1:17" ht="15" customHeight="1" x14ac:dyDescent="0.25">
      <c r="E9" s="118" t="s">
        <v>34</v>
      </c>
      <c r="F9" s="119"/>
      <c r="G9" s="120">
        <f>M162+G3</f>
        <v>-59951.663837604574</v>
      </c>
      <c r="H9" s="79"/>
      <c r="I9" s="79"/>
      <c r="J9" s="20"/>
      <c r="K9" s="21"/>
      <c r="L9" s="17"/>
      <c r="M9" s="115"/>
      <c r="O9" s="5"/>
    </row>
    <row r="10" spans="1:17" ht="15" customHeight="1" thickBot="1" x14ac:dyDescent="0.3">
      <c r="C10" s="22"/>
      <c r="D10" s="87"/>
      <c r="E10" s="116" t="s">
        <v>35</v>
      </c>
      <c r="F10" s="117"/>
      <c r="G10" s="122">
        <f>NPV(M13,L17:L60)-J5-J6+G3</f>
        <v>-59951.663837604632</v>
      </c>
      <c r="H10" s="80"/>
      <c r="I10" s="80"/>
      <c r="K10" s="12"/>
      <c r="L10" s="23"/>
      <c r="M10" s="115"/>
      <c r="O10" s="5"/>
      <c r="P10" s="113"/>
    </row>
    <row r="11" spans="1:17" ht="15" x14ac:dyDescent="0.25">
      <c r="D11" s="14"/>
      <c r="G11" s="121"/>
      <c r="I11" s="3"/>
      <c r="J11" s="3"/>
      <c r="K11" s="24"/>
      <c r="L11" s="23"/>
      <c r="M11" s="12"/>
      <c r="O11" s="5"/>
    </row>
    <row r="12" spans="1:17" x14ac:dyDescent="0.2">
      <c r="E12" s="13"/>
      <c r="F12" s="25"/>
      <c r="G12" s="26"/>
      <c r="H12" s="26"/>
      <c r="I12" s="27"/>
      <c r="J12" s="27"/>
      <c r="K12" s="28"/>
      <c r="L12" s="29"/>
      <c r="M12" s="12"/>
      <c r="O12" s="5"/>
    </row>
    <row r="13" spans="1:17" ht="15" x14ac:dyDescent="0.25">
      <c r="C13" s="41"/>
      <c r="D13" s="41"/>
      <c r="E13" s="42"/>
      <c r="F13" s="43"/>
      <c r="G13" s="44"/>
      <c r="H13" s="44"/>
      <c r="I13" s="43"/>
      <c r="J13" s="43"/>
      <c r="K13" s="41"/>
      <c r="L13" s="45"/>
      <c r="M13" s="46">
        <v>2.5000000000000001E-2</v>
      </c>
      <c r="O13" s="5"/>
    </row>
    <row r="14" spans="1:17" ht="12" thickBot="1" x14ac:dyDescent="0.25">
      <c r="C14" s="47" t="s">
        <v>6</v>
      </c>
      <c r="D14" s="47" t="s">
        <v>7</v>
      </c>
      <c r="E14" s="84" t="s">
        <v>11</v>
      </c>
      <c r="F14" s="43" t="s">
        <v>0</v>
      </c>
      <c r="G14" s="85" t="s">
        <v>8</v>
      </c>
      <c r="H14" s="43" t="s">
        <v>15</v>
      </c>
      <c r="I14" s="43" t="s">
        <v>16</v>
      </c>
      <c r="J14" s="43" t="s">
        <v>9</v>
      </c>
      <c r="K14" s="43" t="s">
        <v>10</v>
      </c>
      <c r="L14" s="48" t="s">
        <v>12</v>
      </c>
      <c r="M14" s="49" t="s">
        <v>2</v>
      </c>
      <c r="O14" s="5"/>
    </row>
    <row r="15" spans="1:17" ht="12" thickTop="1" x14ac:dyDescent="0.2">
      <c r="C15" s="50"/>
      <c r="D15" s="51"/>
      <c r="E15" s="50"/>
      <c r="F15" s="52"/>
      <c r="G15" s="51"/>
      <c r="H15" s="51"/>
      <c r="I15" s="51"/>
      <c r="J15" s="51"/>
      <c r="K15" s="53">
        <v>0</v>
      </c>
      <c r="L15" s="54"/>
      <c r="M15" s="55"/>
      <c r="O15" s="5"/>
    </row>
    <row r="16" spans="1:17" ht="15" x14ac:dyDescent="0.25">
      <c r="C16" s="56">
        <v>0</v>
      </c>
      <c r="D16" s="76">
        <f>G7</f>
        <v>46033</v>
      </c>
      <c r="E16" s="58">
        <f t="shared" ref="E16:E47" si="0">IF($G$7=D16,$G$3,IF(D16="",0,K15))</f>
        <v>100000</v>
      </c>
      <c r="F16" s="59"/>
      <c r="G16" s="59"/>
      <c r="H16" s="59"/>
      <c r="I16" s="59"/>
      <c r="J16" s="59"/>
      <c r="K16" s="59">
        <f>INT(E16+G16-(I16+J16))</f>
        <v>100000</v>
      </c>
      <c r="L16" s="60">
        <f>E16-J5-J6</f>
        <v>89205</v>
      </c>
      <c r="M16" s="61">
        <f>IF(C16="",0,(L16-G3/((1+M$13)^$C16)))</f>
        <v>-10795</v>
      </c>
      <c r="O16" s="5"/>
    </row>
    <row r="17" spans="3:15" x14ac:dyDescent="0.2">
      <c r="C17" s="56">
        <f>IF(OR(C16="",C16=$G$6),"",C16+1)</f>
        <v>1</v>
      </c>
      <c r="D17" s="57">
        <f>IF(C17="","",EDATE(D16,1))</f>
        <v>46064</v>
      </c>
      <c r="E17" s="78">
        <f t="shared" si="0"/>
        <v>100000</v>
      </c>
      <c r="F17" s="78">
        <f>IF(C17="",0,-K16*$G$4)</f>
        <v>-5000</v>
      </c>
      <c r="G17" s="78">
        <f t="shared" ref="G17:G48" si="1">IF(C17="",0,J17-F17-H17-I17)</f>
        <v>-1839.7697506641871</v>
      </c>
      <c r="H17" s="78">
        <f>IF(C17="",0,F17*$J$3)</f>
        <v>-750</v>
      </c>
      <c r="I17" s="78">
        <f>IF(C17="",0,F17*$J$4)</f>
        <v>-750</v>
      </c>
      <c r="J17" s="78">
        <f>IF(C17="",0,PMT($G$5,$G$6,$G$3))</f>
        <v>-8339.7697506641871</v>
      </c>
      <c r="K17" s="78">
        <f t="shared" ref="K17:K48" si="2">IF(C17="",0,E17+G17)</f>
        <v>98160.230249335815</v>
      </c>
      <c r="L17" s="60">
        <f>J17</f>
        <v>-8339.7697506641871</v>
      </c>
      <c r="M17" s="61">
        <f>IF(C17="",0,(L17/((1+M$13)^$C17)))</f>
        <v>-8136.3607323553051</v>
      </c>
      <c r="O17" s="5"/>
    </row>
    <row r="18" spans="3:15" x14ac:dyDescent="0.2">
      <c r="C18" s="56">
        <f>IF(OR(C17="",C17=$G$6),"",C17+1)</f>
        <v>2</v>
      </c>
      <c r="D18" s="57">
        <f>IF(C18="","",EDATE(D17,1))</f>
        <v>46092</v>
      </c>
      <c r="E18" s="78">
        <f t="shared" si="0"/>
        <v>98160.230249335815</v>
      </c>
      <c r="F18" s="78">
        <f>IF(C18="",0,-K17*$G$4)</f>
        <v>-4908.0115124667909</v>
      </c>
      <c r="G18" s="78">
        <f t="shared" si="1"/>
        <v>-1959.3547844573586</v>
      </c>
      <c r="H18" s="78">
        <f>IF(C18="",0,F18*$J$3)</f>
        <v>-736.20172687001866</v>
      </c>
      <c r="I18" s="78">
        <f t="shared" ref="I18:I81" si="3">IF(C18="",0,F18*$J$4)</f>
        <v>-736.20172687001866</v>
      </c>
      <c r="J18" s="78">
        <f t="shared" ref="J18:J81" si="4">IF(C18="",0,PMT($G$5,$G$6,$G$3))</f>
        <v>-8339.7697506641871</v>
      </c>
      <c r="K18" s="78">
        <f t="shared" si="2"/>
        <v>96200.875464878452</v>
      </c>
      <c r="L18" s="60">
        <f t="shared" ref="L18:L81" si="5">J18</f>
        <v>-8339.7697506641871</v>
      </c>
      <c r="M18" s="61">
        <f t="shared" ref="M18:M81" si="6">IF(C18="",0,(L18/((1+M$13)^$C18)))</f>
        <v>-7937.9129096149318</v>
      </c>
      <c r="O18" s="5"/>
    </row>
    <row r="19" spans="3:15" x14ac:dyDescent="0.2">
      <c r="C19" s="56">
        <f t="shared" ref="C19:C48" si="7">IF(OR(C18="",C18=$G$6),"",C18+1)</f>
        <v>3</v>
      </c>
      <c r="D19" s="57">
        <f t="shared" ref="D19:D81" si="8">IF(C19="","",EDATE(D18,1))</f>
        <v>46123</v>
      </c>
      <c r="E19" s="78">
        <f>IF($G$7=D19,$G$3,IF(D19="",0,K18))</f>
        <v>96200.875464878452</v>
      </c>
      <c r="F19" s="78">
        <f t="shared" ref="F19:F48" si="9">IF(C19="",0,-K18*$G$4)</f>
        <v>-4810.0437732439232</v>
      </c>
      <c r="G19" s="78">
        <f t="shared" si="1"/>
        <v>-2086.7128454470867</v>
      </c>
      <c r="H19" s="78">
        <f>IF(C19="",0,F19*$J$3)</f>
        <v>-721.5065659865885</v>
      </c>
      <c r="I19" s="78">
        <f t="shared" si="3"/>
        <v>-721.5065659865885</v>
      </c>
      <c r="J19" s="78">
        <f t="shared" si="4"/>
        <v>-8339.7697506641871</v>
      </c>
      <c r="K19" s="78">
        <f t="shared" si="2"/>
        <v>94114.162619431372</v>
      </c>
      <c r="L19" s="60">
        <f t="shared" si="5"/>
        <v>-8339.7697506641871</v>
      </c>
      <c r="M19" s="61">
        <f t="shared" si="6"/>
        <v>-7744.3052776731047</v>
      </c>
      <c r="O19" s="5"/>
    </row>
    <row r="20" spans="3:15" x14ac:dyDescent="0.2">
      <c r="C20" s="56">
        <f t="shared" si="7"/>
        <v>4</v>
      </c>
      <c r="D20" s="57">
        <f t="shared" si="8"/>
        <v>46153</v>
      </c>
      <c r="E20" s="78">
        <f t="shared" si="0"/>
        <v>94114.162619431372</v>
      </c>
      <c r="F20" s="78">
        <f t="shared" si="9"/>
        <v>-4705.7081309715686</v>
      </c>
      <c r="G20" s="78">
        <f t="shared" si="1"/>
        <v>-2222.3491804011483</v>
      </c>
      <c r="H20" s="78">
        <f>IF(C20="",0,F20*$J$3)</f>
        <v>-705.85621964573522</v>
      </c>
      <c r="I20" s="78">
        <f t="shared" si="3"/>
        <v>-705.85621964573522</v>
      </c>
      <c r="J20" s="78">
        <f t="shared" si="4"/>
        <v>-8339.7697506641871</v>
      </c>
      <c r="K20" s="78">
        <f t="shared" si="2"/>
        <v>91891.813439030229</v>
      </c>
      <c r="L20" s="60">
        <f t="shared" si="5"/>
        <v>-8339.7697506641871</v>
      </c>
      <c r="M20" s="61">
        <f t="shared" si="6"/>
        <v>-7555.4197830957128</v>
      </c>
      <c r="O20" s="5"/>
    </row>
    <row r="21" spans="3:15" x14ac:dyDescent="0.2">
      <c r="C21" s="56">
        <f t="shared" si="7"/>
        <v>5</v>
      </c>
      <c r="D21" s="57">
        <f t="shared" si="8"/>
        <v>46184</v>
      </c>
      <c r="E21" s="78">
        <f t="shared" si="0"/>
        <v>91891.813439030229</v>
      </c>
      <c r="F21" s="78">
        <f t="shared" si="9"/>
        <v>-4594.5906719515115</v>
      </c>
      <c r="G21" s="78">
        <f t="shared" si="1"/>
        <v>-2366.8018771272218</v>
      </c>
      <c r="H21" s="78">
        <f t="shared" ref="H21:H81" si="10">IF(C21="",0,F21*$J$3)</f>
        <v>-689.18860079272667</v>
      </c>
      <c r="I21" s="78">
        <f t="shared" si="3"/>
        <v>-689.18860079272667</v>
      </c>
      <c r="J21" s="78">
        <f t="shared" si="4"/>
        <v>-8339.7697506641871</v>
      </c>
      <c r="K21" s="78">
        <f t="shared" si="2"/>
        <v>89525.011561903011</v>
      </c>
      <c r="L21" s="60">
        <f t="shared" si="5"/>
        <v>-8339.7697506641871</v>
      </c>
      <c r="M21" s="61">
        <f t="shared" si="6"/>
        <v>-7371.1412518006955</v>
      </c>
      <c r="O21" s="5"/>
    </row>
    <row r="22" spans="3:15" x14ac:dyDescent="0.2">
      <c r="C22" s="56">
        <f t="shared" si="7"/>
        <v>6</v>
      </c>
      <c r="D22" s="57">
        <f t="shared" si="8"/>
        <v>46214</v>
      </c>
      <c r="E22" s="78">
        <f t="shared" si="0"/>
        <v>89525.011561903011</v>
      </c>
      <c r="F22" s="78">
        <f t="shared" si="9"/>
        <v>-4476.2505780951506</v>
      </c>
      <c r="G22" s="78">
        <f t="shared" si="1"/>
        <v>-2520.6439991404914</v>
      </c>
      <c r="H22" s="78">
        <f t="shared" si="10"/>
        <v>-671.43758671427258</v>
      </c>
      <c r="I22" s="78">
        <f t="shared" si="3"/>
        <v>-671.43758671427258</v>
      </c>
      <c r="J22" s="78">
        <f t="shared" si="4"/>
        <v>-8339.7697506641871</v>
      </c>
      <c r="K22" s="78">
        <f t="shared" si="2"/>
        <v>87004.36756276252</v>
      </c>
      <c r="L22" s="60">
        <f t="shared" si="5"/>
        <v>-8339.7697506641871</v>
      </c>
      <c r="M22" s="61">
        <f t="shared" si="6"/>
        <v>-7191.3573188299479</v>
      </c>
      <c r="O22" s="5"/>
    </row>
    <row r="23" spans="3:15" x14ac:dyDescent="0.2">
      <c r="C23" s="56">
        <f t="shared" si="7"/>
        <v>7</v>
      </c>
      <c r="D23" s="57">
        <f t="shared" si="8"/>
        <v>46245</v>
      </c>
      <c r="E23" s="78">
        <f t="shared" si="0"/>
        <v>87004.36756276252</v>
      </c>
      <c r="F23" s="78">
        <f t="shared" si="9"/>
        <v>-4350.2183781381264</v>
      </c>
      <c r="G23" s="78">
        <f t="shared" si="1"/>
        <v>-2684.4858590846234</v>
      </c>
      <c r="H23" s="78">
        <f t="shared" si="10"/>
        <v>-652.53275672071891</v>
      </c>
      <c r="I23" s="78">
        <f t="shared" si="3"/>
        <v>-652.53275672071891</v>
      </c>
      <c r="J23" s="78">
        <f t="shared" si="4"/>
        <v>-8339.7697506641871</v>
      </c>
      <c r="K23" s="78">
        <f t="shared" si="2"/>
        <v>84319.881703677893</v>
      </c>
      <c r="L23" s="60">
        <f t="shared" si="5"/>
        <v>-8339.7697506641871</v>
      </c>
      <c r="M23" s="61">
        <f t="shared" si="6"/>
        <v>-7015.9583598340951</v>
      </c>
      <c r="O23" s="5"/>
    </row>
    <row r="24" spans="3:15" x14ac:dyDescent="0.2">
      <c r="C24" s="56">
        <f t="shared" si="7"/>
        <v>8</v>
      </c>
      <c r="D24" s="57">
        <f t="shared" si="8"/>
        <v>46276</v>
      </c>
      <c r="E24" s="78">
        <f t="shared" si="0"/>
        <v>84319.881703677893</v>
      </c>
      <c r="F24" s="78">
        <f t="shared" si="9"/>
        <v>-4215.9940851838946</v>
      </c>
      <c r="G24" s="78">
        <f t="shared" si="1"/>
        <v>-2858.9774399251237</v>
      </c>
      <c r="H24" s="78">
        <f t="shared" si="10"/>
        <v>-632.39911277758415</v>
      </c>
      <c r="I24" s="78">
        <f t="shared" si="3"/>
        <v>-632.39911277758415</v>
      </c>
      <c r="J24" s="78">
        <f t="shared" si="4"/>
        <v>-8339.7697506641871</v>
      </c>
      <c r="K24" s="78">
        <f t="shared" si="2"/>
        <v>81460.904263752775</v>
      </c>
      <c r="L24" s="60">
        <f t="shared" si="5"/>
        <v>-8339.7697506641871</v>
      </c>
      <c r="M24" s="61">
        <f t="shared" si="6"/>
        <v>-6844.8374242283862</v>
      </c>
      <c r="O24" s="5"/>
    </row>
    <row r="25" spans="3:15" x14ac:dyDescent="0.2">
      <c r="C25" s="56">
        <f t="shared" si="7"/>
        <v>9</v>
      </c>
      <c r="D25" s="57">
        <f t="shared" si="8"/>
        <v>46306</v>
      </c>
      <c r="E25" s="78">
        <f t="shared" si="0"/>
        <v>81460.904263752775</v>
      </c>
      <c r="F25" s="78">
        <f t="shared" si="9"/>
        <v>-4073.0452131876391</v>
      </c>
      <c r="G25" s="78">
        <f t="shared" si="1"/>
        <v>-3044.8109735202561</v>
      </c>
      <c r="H25" s="78">
        <f t="shared" si="10"/>
        <v>-610.95678197814584</v>
      </c>
      <c r="I25" s="78">
        <f t="shared" si="3"/>
        <v>-610.95678197814584</v>
      </c>
      <c r="J25" s="78">
        <f t="shared" si="4"/>
        <v>-8339.7697506641871</v>
      </c>
      <c r="K25" s="78">
        <f t="shared" si="2"/>
        <v>78416.093290232515</v>
      </c>
      <c r="L25" s="60">
        <f t="shared" si="5"/>
        <v>-8339.7697506641871</v>
      </c>
      <c r="M25" s="61">
        <f t="shared" si="6"/>
        <v>-6677.8901699789139</v>
      </c>
      <c r="O25" s="5"/>
    </row>
    <row r="26" spans="3:15" x14ac:dyDescent="0.2">
      <c r="C26" s="56">
        <f t="shared" si="7"/>
        <v>10</v>
      </c>
      <c r="D26" s="57">
        <f t="shared" si="8"/>
        <v>46337</v>
      </c>
      <c r="E26" s="78">
        <f t="shared" si="0"/>
        <v>78416.093290232515</v>
      </c>
      <c r="F26" s="78">
        <f t="shared" si="9"/>
        <v>-3920.804664511626</v>
      </c>
      <c r="G26" s="78">
        <f t="shared" si="1"/>
        <v>-3242.7236867990723</v>
      </c>
      <c r="H26" s="78">
        <f t="shared" si="10"/>
        <v>-588.12069967674393</v>
      </c>
      <c r="I26" s="78">
        <f t="shared" si="3"/>
        <v>-588.12069967674393</v>
      </c>
      <c r="J26" s="78">
        <f t="shared" si="4"/>
        <v>-8339.7697506641871</v>
      </c>
      <c r="K26" s="78">
        <f t="shared" si="2"/>
        <v>75173.369603433443</v>
      </c>
      <c r="L26" s="60">
        <f t="shared" si="5"/>
        <v>-8339.7697506641871</v>
      </c>
      <c r="M26" s="61">
        <f t="shared" si="6"/>
        <v>-6515.0147999794281</v>
      </c>
      <c r="O26" s="5"/>
    </row>
    <row r="27" spans="3:15" x14ac:dyDescent="0.2">
      <c r="C27" s="56">
        <f t="shared" si="7"/>
        <v>11</v>
      </c>
      <c r="D27" s="57">
        <f t="shared" si="8"/>
        <v>46367</v>
      </c>
      <c r="E27" s="78">
        <f t="shared" si="0"/>
        <v>75173.369603433443</v>
      </c>
      <c r="F27" s="78">
        <f t="shared" si="9"/>
        <v>-3758.6684801716724</v>
      </c>
      <c r="G27" s="78">
        <f t="shared" si="1"/>
        <v>-3453.5007264410124</v>
      </c>
      <c r="H27" s="78">
        <f t="shared" si="10"/>
        <v>-563.80027202575081</v>
      </c>
      <c r="I27" s="78">
        <f t="shared" si="3"/>
        <v>-563.80027202575081</v>
      </c>
      <c r="J27" s="78">
        <f t="shared" si="4"/>
        <v>-8339.7697506641871</v>
      </c>
      <c r="K27" s="78">
        <f t="shared" si="2"/>
        <v>71719.868876992434</v>
      </c>
      <c r="L27" s="60">
        <f t="shared" si="5"/>
        <v>-8339.7697506641871</v>
      </c>
      <c r="M27" s="61">
        <f t="shared" si="6"/>
        <v>-6356.1119999799303</v>
      </c>
      <c r="O27" s="5"/>
    </row>
    <row r="28" spans="3:15" x14ac:dyDescent="0.2">
      <c r="C28" s="56">
        <f t="shared" si="7"/>
        <v>12</v>
      </c>
      <c r="D28" s="57">
        <f>IF(C28="","",EDATE(D27,1))</f>
        <v>46398</v>
      </c>
      <c r="E28" s="78">
        <f t="shared" si="0"/>
        <v>71719.868876992434</v>
      </c>
      <c r="F28" s="78">
        <f t="shared" si="9"/>
        <v>-3585.9934438496221</v>
      </c>
      <c r="G28" s="78">
        <f t="shared" si="1"/>
        <v>-3677.978273659679</v>
      </c>
      <c r="H28" s="78">
        <f t="shared" si="10"/>
        <v>-537.89901657744326</v>
      </c>
      <c r="I28" s="78">
        <f t="shared" si="3"/>
        <v>-537.89901657744326</v>
      </c>
      <c r="J28" s="78">
        <f t="shared" si="4"/>
        <v>-8339.7697506641871</v>
      </c>
      <c r="K28" s="78">
        <f t="shared" si="2"/>
        <v>68041.890603332751</v>
      </c>
      <c r="L28" s="60">
        <f t="shared" si="5"/>
        <v>-8339.7697506641871</v>
      </c>
      <c r="M28" s="61">
        <f t="shared" si="6"/>
        <v>-6201.0848780292008</v>
      </c>
      <c r="O28" s="5"/>
    </row>
    <row r="29" spans="3:15" x14ac:dyDescent="0.2">
      <c r="C29" s="56">
        <f t="shared" si="7"/>
        <v>13</v>
      </c>
      <c r="D29" s="57">
        <f t="shared" si="8"/>
        <v>46429</v>
      </c>
      <c r="E29" s="78">
        <f t="shared" si="0"/>
        <v>68041.890603332751</v>
      </c>
      <c r="F29" s="78">
        <f t="shared" si="9"/>
        <v>-3402.0945301666379</v>
      </c>
      <c r="G29" s="78">
        <f t="shared" si="1"/>
        <v>-3917.0468614475576</v>
      </c>
      <c r="H29" s="78">
        <f t="shared" si="10"/>
        <v>-510.31417952499567</v>
      </c>
      <c r="I29" s="78">
        <f t="shared" si="3"/>
        <v>-510.31417952499567</v>
      </c>
      <c r="J29" s="78">
        <f t="shared" si="4"/>
        <v>-8339.7697506641871</v>
      </c>
      <c r="K29" s="78">
        <f t="shared" si="2"/>
        <v>64124.843741885197</v>
      </c>
      <c r="L29" s="60">
        <f t="shared" si="5"/>
        <v>-8339.7697506641871</v>
      </c>
      <c r="M29" s="61">
        <f t="shared" si="6"/>
        <v>-6049.8389053943429</v>
      </c>
      <c r="O29" s="5"/>
    </row>
    <row r="30" spans="3:15" x14ac:dyDescent="0.2">
      <c r="C30" s="56">
        <f t="shared" si="7"/>
        <v>14</v>
      </c>
      <c r="D30" s="57">
        <f t="shared" si="8"/>
        <v>46457</v>
      </c>
      <c r="E30" s="78">
        <f t="shared" si="0"/>
        <v>64124.843741885197</v>
      </c>
      <c r="F30" s="78">
        <f t="shared" si="9"/>
        <v>-3206.2421870942599</v>
      </c>
      <c r="G30" s="78">
        <f t="shared" si="1"/>
        <v>-4171.6549074416489</v>
      </c>
      <c r="H30" s="78">
        <f t="shared" si="10"/>
        <v>-480.93632806413893</v>
      </c>
      <c r="I30" s="78">
        <f t="shared" si="3"/>
        <v>-480.93632806413893</v>
      </c>
      <c r="J30" s="78">
        <f t="shared" si="4"/>
        <v>-8339.7697506641871</v>
      </c>
      <c r="K30" s="78">
        <f t="shared" si="2"/>
        <v>59953.18883444355</v>
      </c>
      <c r="L30" s="60">
        <f t="shared" si="5"/>
        <v>-8339.7697506641871</v>
      </c>
      <c r="M30" s="61">
        <f t="shared" si="6"/>
        <v>-5902.2818589213102</v>
      </c>
      <c r="O30" s="5"/>
    </row>
    <row r="31" spans="3:15" x14ac:dyDescent="0.2">
      <c r="C31" s="56">
        <f t="shared" si="7"/>
        <v>15</v>
      </c>
      <c r="D31" s="57">
        <f t="shared" si="8"/>
        <v>46488</v>
      </c>
      <c r="E31" s="78">
        <f t="shared" si="0"/>
        <v>59953.18883444355</v>
      </c>
      <c r="F31" s="78">
        <f t="shared" si="9"/>
        <v>-2997.6594417221777</v>
      </c>
      <c r="G31" s="78">
        <f t="shared" si="1"/>
        <v>-4442.8124764253562</v>
      </c>
      <c r="H31" s="78">
        <f t="shared" si="10"/>
        <v>-449.64891625832666</v>
      </c>
      <c r="I31" s="78">
        <f t="shared" si="3"/>
        <v>-449.64891625832666</v>
      </c>
      <c r="J31" s="78">
        <f t="shared" si="4"/>
        <v>-8339.7697506641871</v>
      </c>
      <c r="K31" s="78">
        <f t="shared" si="2"/>
        <v>55510.376358018191</v>
      </c>
      <c r="L31" s="60">
        <f t="shared" si="5"/>
        <v>-8339.7697506641871</v>
      </c>
      <c r="M31" s="61">
        <f t="shared" si="6"/>
        <v>-5758.3237648012773</v>
      </c>
      <c r="O31" s="5"/>
    </row>
    <row r="32" spans="3:15" x14ac:dyDescent="0.2">
      <c r="C32" s="56">
        <f t="shared" si="7"/>
        <v>16</v>
      </c>
      <c r="D32" s="57">
        <f t="shared" si="8"/>
        <v>46518</v>
      </c>
      <c r="E32" s="78">
        <f t="shared" si="0"/>
        <v>55510.376358018191</v>
      </c>
      <c r="F32" s="78">
        <f t="shared" si="9"/>
        <v>-2775.5188179009097</v>
      </c>
      <c r="G32" s="78">
        <f t="shared" si="1"/>
        <v>-4731.5952873930055</v>
      </c>
      <c r="H32" s="78">
        <f t="shared" si="10"/>
        <v>-416.32782268513643</v>
      </c>
      <c r="I32" s="78">
        <f t="shared" si="3"/>
        <v>-416.32782268513643</v>
      </c>
      <c r="J32" s="78">
        <f t="shared" si="4"/>
        <v>-8339.7697506641871</v>
      </c>
      <c r="K32" s="78">
        <f t="shared" si="2"/>
        <v>50778.781070625184</v>
      </c>
      <c r="L32" s="60">
        <f t="shared" si="5"/>
        <v>-8339.7697506641871</v>
      </c>
      <c r="M32" s="61">
        <f t="shared" si="6"/>
        <v>-5617.8768437085637</v>
      </c>
      <c r="O32" s="5"/>
    </row>
    <row r="33" spans="3:15" x14ac:dyDescent="0.2">
      <c r="C33" s="56">
        <f t="shared" si="7"/>
        <v>17</v>
      </c>
      <c r="D33" s="57">
        <f t="shared" si="8"/>
        <v>46549</v>
      </c>
      <c r="E33" s="78">
        <f t="shared" si="0"/>
        <v>50778.781070625184</v>
      </c>
      <c r="F33" s="78">
        <f t="shared" si="9"/>
        <v>-2538.9390535312596</v>
      </c>
      <c r="G33" s="78">
        <f t="shared" si="1"/>
        <v>-5039.1489810735493</v>
      </c>
      <c r="H33" s="78">
        <f t="shared" si="10"/>
        <v>-380.84085802968895</v>
      </c>
      <c r="I33" s="78">
        <f t="shared" si="3"/>
        <v>-380.84085802968895</v>
      </c>
      <c r="J33" s="78">
        <f t="shared" si="4"/>
        <v>-8339.7697506641871</v>
      </c>
      <c r="K33" s="78">
        <f t="shared" si="2"/>
        <v>45739.632089551633</v>
      </c>
      <c r="L33" s="60">
        <f t="shared" si="5"/>
        <v>-8339.7697506641871</v>
      </c>
      <c r="M33" s="61">
        <f t="shared" si="6"/>
        <v>-5480.8554572766488</v>
      </c>
      <c r="O33" s="5"/>
    </row>
    <row r="34" spans="3:15" x14ac:dyDescent="0.2">
      <c r="C34" s="56">
        <f t="shared" si="7"/>
        <v>18</v>
      </c>
      <c r="D34" s="57">
        <f t="shared" si="8"/>
        <v>46579</v>
      </c>
      <c r="E34" s="78">
        <f t="shared" si="0"/>
        <v>45739.632089551633</v>
      </c>
      <c r="F34" s="78">
        <f t="shared" si="9"/>
        <v>-2286.9816044775816</v>
      </c>
      <c r="G34" s="78">
        <f t="shared" si="1"/>
        <v>-5366.6936648433311</v>
      </c>
      <c r="H34" s="78">
        <f t="shared" si="10"/>
        <v>-343.04724067163721</v>
      </c>
      <c r="I34" s="78">
        <f t="shared" si="3"/>
        <v>-343.04724067163721</v>
      </c>
      <c r="J34" s="78">
        <f t="shared" si="4"/>
        <v>-8339.7697506641871</v>
      </c>
      <c r="K34" s="78">
        <f t="shared" si="2"/>
        <v>40372.9384247083</v>
      </c>
      <c r="L34" s="60">
        <f t="shared" si="5"/>
        <v>-8339.7697506641871</v>
      </c>
      <c r="M34" s="61">
        <f t="shared" si="6"/>
        <v>-5347.1760558796568</v>
      </c>
      <c r="O34" s="5"/>
    </row>
    <row r="35" spans="3:15" x14ac:dyDescent="0.2">
      <c r="C35" s="56">
        <f t="shared" si="7"/>
        <v>19</v>
      </c>
      <c r="D35" s="57">
        <f t="shared" si="8"/>
        <v>46610</v>
      </c>
      <c r="E35" s="78">
        <f t="shared" si="0"/>
        <v>40372.9384247083</v>
      </c>
      <c r="F35" s="78">
        <f t="shared" si="9"/>
        <v>-2018.646921235415</v>
      </c>
      <c r="G35" s="78">
        <f t="shared" si="1"/>
        <v>-5715.5287530581481</v>
      </c>
      <c r="H35" s="78">
        <f t="shared" si="10"/>
        <v>-302.79703818531226</v>
      </c>
      <c r="I35" s="78">
        <f t="shared" si="3"/>
        <v>-302.79703818531226</v>
      </c>
      <c r="J35" s="78">
        <f t="shared" si="4"/>
        <v>-8339.7697506641871</v>
      </c>
      <c r="K35" s="78">
        <f t="shared" si="2"/>
        <v>34657.409671650152</v>
      </c>
      <c r="L35" s="60">
        <f t="shared" si="5"/>
        <v>-8339.7697506641871</v>
      </c>
      <c r="M35" s="61">
        <f t="shared" si="6"/>
        <v>-5216.7571276874696</v>
      </c>
      <c r="O35" s="5"/>
    </row>
    <row r="36" spans="3:15" x14ac:dyDescent="0.2">
      <c r="C36" s="56">
        <f t="shared" si="7"/>
        <v>20</v>
      </c>
      <c r="D36" s="57">
        <f t="shared" si="8"/>
        <v>46641</v>
      </c>
      <c r="E36" s="78">
        <f t="shared" si="0"/>
        <v>34657.409671650152</v>
      </c>
      <c r="F36" s="78">
        <f t="shared" si="9"/>
        <v>-1732.8704835825076</v>
      </c>
      <c r="G36" s="78">
        <f t="shared" si="1"/>
        <v>-6087.0381220069276</v>
      </c>
      <c r="H36" s="78">
        <f t="shared" si="10"/>
        <v>-259.93057253737612</v>
      </c>
      <c r="I36" s="78">
        <f t="shared" si="3"/>
        <v>-259.93057253737612</v>
      </c>
      <c r="J36" s="78">
        <f t="shared" si="4"/>
        <v>-8339.7697506641871</v>
      </c>
      <c r="K36" s="78">
        <f t="shared" si="2"/>
        <v>28570.371549643223</v>
      </c>
      <c r="L36" s="60">
        <f t="shared" si="5"/>
        <v>-8339.7697506641871</v>
      </c>
      <c r="M36" s="61">
        <f t="shared" si="6"/>
        <v>-5089.5191489633862</v>
      </c>
      <c r="O36" s="5"/>
    </row>
    <row r="37" spans="3:15" x14ac:dyDescent="0.2">
      <c r="C37" s="56">
        <f t="shared" si="7"/>
        <v>21</v>
      </c>
      <c r="D37" s="57">
        <f t="shared" si="8"/>
        <v>46671</v>
      </c>
      <c r="E37" s="78">
        <f t="shared" si="0"/>
        <v>28570.371549643223</v>
      </c>
      <c r="F37" s="78">
        <f t="shared" si="9"/>
        <v>-1428.5185774821612</v>
      </c>
      <c r="G37" s="78">
        <f t="shared" si="1"/>
        <v>-6482.6955999373777</v>
      </c>
      <c r="H37" s="78">
        <f t="shared" si="10"/>
        <v>-214.27778662232416</v>
      </c>
      <c r="I37" s="78">
        <f t="shared" si="3"/>
        <v>-214.27778662232416</v>
      </c>
      <c r="J37" s="78">
        <f t="shared" si="4"/>
        <v>-8339.7697506641871</v>
      </c>
      <c r="K37" s="78">
        <f t="shared" si="2"/>
        <v>22087.675949705845</v>
      </c>
      <c r="L37" s="60">
        <f t="shared" si="5"/>
        <v>-8339.7697506641871</v>
      </c>
      <c r="M37" s="61">
        <f t="shared" si="6"/>
        <v>-4965.3845355740359</v>
      </c>
      <c r="O37" s="5"/>
    </row>
    <row r="38" spans="3:15" x14ac:dyDescent="0.2">
      <c r="C38" s="56">
        <f t="shared" si="7"/>
        <v>22</v>
      </c>
      <c r="D38" s="57">
        <f t="shared" si="8"/>
        <v>46702</v>
      </c>
      <c r="E38" s="78">
        <f t="shared" si="0"/>
        <v>22087.675949705845</v>
      </c>
      <c r="F38" s="78">
        <f t="shared" si="9"/>
        <v>-1104.3837974852922</v>
      </c>
      <c r="G38" s="78">
        <f t="shared" si="1"/>
        <v>-6904.0708139333074</v>
      </c>
      <c r="H38" s="78">
        <f t="shared" si="10"/>
        <v>-165.65756962279383</v>
      </c>
      <c r="I38" s="78">
        <f t="shared" si="3"/>
        <v>-165.65756962279383</v>
      </c>
      <c r="J38" s="78">
        <f t="shared" si="4"/>
        <v>-8339.7697506641871</v>
      </c>
      <c r="K38" s="78">
        <f t="shared" si="2"/>
        <v>15183.605135772537</v>
      </c>
      <c r="L38" s="60">
        <f t="shared" si="5"/>
        <v>-8339.7697506641871</v>
      </c>
      <c r="M38" s="61">
        <f t="shared" si="6"/>
        <v>-4844.277595681986</v>
      </c>
      <c r="O38" s="5"/>
    </row>
    <row r="39" spans="3:15" x14ac:dyDescent="0.2">
      <c r="C39" s="56">
        <f t="shared" si="7"/>
        <v>23</v>
      </c>
      <c r="D39" s="57">
        <f t="shared" si="8"/>
        <v>46732</v>
      </c>
      <c r="E39" s="78">
        <f t="shared" si="0"/>
        <v>15183.605135772537</v>
      </c>
      <c r="F39" s="78">
        <f t="shared" si="9"/>
        <v>-759.18025678862693</v>
      </c>
      <c r="G39" s="78">
        <f t="shared" si="1"/>
        <v>-7352.8354168389715</v>
      </c>
      <c r="H39" s="78">
        <f t="shared" si="10"/>
        <v>-113.87703851829404</v>
      </c>
      <c r="I39" s="78">
        <f t="shared" si="3"/>
        <v>-113.87703851829404</v>
      </c>
      <c r="J39" s="78">
        <f t="shared" si="4"/>
        <v>-8339.7697506641871</v>
      </c>
      <c r="K39" s="78">
        <f t="shared" si="2"/>
        <v>7830.7697189335659</v>
      </c>
      <c r="L39" s="60">
        <f t="shared" si="5"/>
        <v>-8339.7697506641871</v>
      </c>
      <c r="M39" s="61">
        <f t="shared" si="6"/>
        <v>-4726.1244835921816</v>
      </c>
      <c r="O39" s="5"/>
    </row>
    <row r="40" spans="3:15" x14ac:dyDescent="0.2">
      <c r="C40" s="56">
        <f t="shared" si="7"/>
        <v>24</v>
      </c>
      <c r="D40" s="57">
        <f t="shared" si="8"/>
        <v>46763</v>
      </c>
      <c r="E40" s="78">
        <f t="shared" si="0"/>
        <v>7830.7697189335659</v>
      </c>
      <c r="F40" s="78">
        <f t="shared" si="9"/>
        <v>-391.53848594667829</v>
      </c>
      <c r="G40" s="78">
        <f t="shared" si="1"/>
        <v>-7830.7697189335058</v>
      </c>
      <c r="H40" s="78">
        <f t="shared" si="10"/>
        <v>-58.730772892001738</v>
      </c>
      <c r="I40" s="78">
        <f t="shared" si="3"/>
        <v>-58.730772892001738</v>
      </c>
      <c r="J40" s="78">
        <f t="shared" si="4"/>
        <v>-8339.7697506641871</v>
      </c>
      <c r="K40" s="78">
        <f t="shared" si="2"/>
        <v>6.0026650317013264E-11</v>
      </c>
      <c r="L40" s="60">
        <f t="shared" si="5"/>
        <v>-8339.7697506641871</v>
      </c>
      <c r="M40" s="61">
        <f>IF(C40="",0,(L40/((1+M$13)^$C40)))</f>
        <v>-4610.85315472408</v>
      </c>
      <c r="O40" s="5"/>
    </row>
    <row r="41" spans="3:15" x14ac:dyDescent="0.2">
      <c r="C41" s="56" t="str">
        <f t="shared" si="7"/>
        <v/>
      </c>
      <c r="D41" s="57" t="str">
        <f t="shared" si="8"/>
        <v/>
      </c>
      <c r="E41" s="78">
        <f t="shared" si="0"/>
        <v>0</v>
      </c>
      <c r="F41" s="78">
        <f t="shared" si="9"/>
        <v>0</v>
      </c>
      <c r="G41" s="78">
        <f t="shared" si="1"/>
        <v>0</v>
      </c>
      <c r="H41" s="78">
        <f t="shared" si="10"/>
        <v>0</v>
      </c>
      <c r="I41" s="78">
        <f t="shared" si="3"/>
        <v>0</v>
      </c>
      <c r="J41" s="78">
        <f t="shared" si="4"/>
        <v>0</v>
      </c>
      <c r="K41" s="78">
        <f t="shared" si="2"/>
        <v>0</v>
      </c>
      <c r="L41" s="60">
        <f t="shared" si="5"/>
        <v>0</v>
      </c>
      <c r="M41" s="61">
        <f t="shared" si="6"/>
        <v>0</v>
      </c>
      <c r="O41" s="5"/>
    </row>
    <row r="42" spans="3:15" x14ac:dyDescent="0.2">
      <c r="C42" s="56" t="str">
        <f t="shared" si="7"/>
        <v/>
      </c>
      <c r="D42" s="57" t="str">
        <f t="shared" si="8"/>
        <v/>
      </c>
      <c r="E42" s="78">
        <f t="shared" si="0"/>
        <v>0</v>
      </c>
      <c r="F42" s="78">
        <f t="shared" si="9"/>
        <v>0</v>
      </c>
      <c r="G42" s="78">
        <f t="shared" si="1"/>
        <v>0</v>
      </c>
      <c r="H42" s="78">
        <f t="shared" si="10"/>
        <v>0</v>
      </c>
      <c r="I42" s="78">
        <f t="shared" si="3"/>
        <v>0</v>
      </c>
      <c r="J42" s="78">
        <f t="shared" si="4"/>
        <v>0</v>
      </c>
      <c r="K42" s="78">
        <f t="shared" si="2"/>
        <v>0</v>
      </c>
      <c r="L42" s="60">
        <f t="shared" si="5"/>
        <v>0</v>
      </c>
      <c r="M42" s="61">
        <f t="shared" si="6"/>
        <v>0</v>
      </c>
      <c r="O42" s="5"/>
    </row>
    <row r="43" spans="3:15" x14ac:dyDescent="0.2">
      <c r="C43" s="56" t="str">
        <f t="shared" si="7"/>
        <v/>
      </c>
      <c r="D43" s="57" t="str">
        <f t="shared" si="8"/>
        <v/>
      </c>
      <c r="E43" s="78">
        <f t="shared" si="0"/>
        <v>0</v>
      </c>
      <c r="F43" s="78">
        <f t="shared" si="9"/>
        <v>0</v>
      </c>
      <c r="G43" s="78">
        <f t="shared" si="1"/>
        <v>0</v>
      </c>
      <c r="H43" s="78">
        <f t="shared" si="10"/>
        <v>0</v>
      </c>
      <c r="I43" s="78">
        <f t="shared" si="3"/>
        <v>0</v>
      </c>
      <c r="J43" s="78">
        <f t="shared" si="4"/>
        <v>0</v>
      </c>
      <c r="K43" s="78">
        <f t="shared" si="2"/>
        <v>0</v>
      </c>
      <c r="L43" s="60">
        <f t="shared" si="5"/>
        <v>0</v>
      </c>
      <c r="M43" s="61">
        <f t="shared" si="6"/>
        <v>0</v>
      </c>
      <c r="O43" s="5"/>
    </row>
    <row r="44" spans="3:15" x14ac:dyDescent="0.2">
      <c r="C44" s="56" t="str">
        <f t="shared" si="7"/>
        <v/>
      </c>
      <c r="D44" s="57" t="str">
        <f t="shared" si="8"/>
        <v/>
      </c>
      <c r="E44" s="78">
        <f t="shared" si="0"/>
        <v>0</v>
      </c>
      <c r="F44" s="78">
        <f t="shared" si="9"/>
        <v>0</v>
      </c>
      <c r="G44" s="78">
        <f t="shared" si="1"/>
        <v>0</v>
      </c>
      <c r="H44" s="78">
        <f t="shared" si="10"/>
        <v>0</v>
      </c>
      <c r="I44" s="78">
        <f t="shared" si="3"/>
        <v>0</v>
      </c>
      <c r="J44" s="78">
        <f t="shared" si="4"/>
        <v>0</v>
      </c>
      <c r="K44" s="78">
        <f t="shared" si="2"/>
        <v>0</v>
      </c>
      <c r="L44" s="60">
        <f t="shared" si="5"/>
        <v>0</v>
      </c>
      <c r="M44" s="61">
        <f t="shared" si="6"/>
        <v>0</v>
      </c>
      <c r="O44" s="5"/>
    </row>
    <row r="45" spans="3:15" x14ac:dyDescent="0.2">
      <c r="C45" s="56" t="str">
        <f t="shared" si="7"/>
        <v/>
      </c>
      <c r="D45" s="57" t="str">
        <f t="shared" si="8"/>
        <v/>
      </c>
      <c r="E45" s="78">
        <f t="shared" si="0"/>
        <v>0</v>
      </c>
      <c r="F45" s="78">
        <f t="shared" si="9"/>
        <v>0</v>
      </c>
      <c r="G45" s="78">
        <f t="shared" si="1"/>
        <v>0</v>
      </c>
      <c r="H45" s="78">
        <f t="shared" si="10"/>
        <v>0</v>
      </c>
      <c r="I45" s="78">
        <f t="shared" si="3"/>
        <v>0</v>
      </c>
      <c r="J45" s="78">
        <f t="shared" si="4"/>
        <v>0</v>
      </c>
      <c r="K45" s="78">
        <f t="shared" si="2"/>
        <v>0</v>
      </c>
      <c r="L45" s="60">
        <f t="shared" si="5"/>
        <v>0</v>
      </c>
      <c r="M45" s="61">
        <f t="shared" si="6"/>
        <v>0</v>
      </c>
      <c r="O45" s="5"/>
    </row>
    <row r="46" spans="3:15" x14ac:dyDescent="0.2">
      <c r="C46" s="56" t="str">
        <f t="shared" si="7"/>
        <v/>
      </c>
      <c r="D46" s="57" t="str">
        <f t="shared" si="8"/>
        <v/>
      </c>
      <c r="E46" s="78">
        <f t="shared" si="0"/>
        <v>0</v>
      </c>
      <c r="F46" s="78">
        <f t="shared" si="9"/>
        <v>0</v>
      </c>
      <c r="G46" s="78">
        <f t="shared" si="1"/>
        <v>0</v>
      </c>
      <c r="H46" s="78">
        <f t="shared" si="10"/>
        <v>0</v>
      </c>
      <c r="I46" s="78">
        <f t="shared" si="3"/>
        <v>0</v>
      </c>
      <c r="J46" s="78">
        <f t="shared" si="4"/>
        <v>0</v>
      </c>
      <c r="K46" s="78">
        <f t="shared" si="2"/>
        <v>0</v>
      </c>
      <c r="L46" s="60">
        <f t="shared" si="5"/>
        <v>0</v>
      </c>
      <c r="M46" s="61">
        <f t="shared" si="6"/>
        <v>0</v>
      </c>
      <c r="O46" s="5"/>
    </row>
    <row r="47" spans="3:15" x14ac:dyDescent="0.2">
      <c r="C47" s="56" t="str">
        <f t="shared" si="7"/>
        <v/>
      </c>
      <c r="D47" s="57" t="str">
        <f t="shared" si="8"/>
        <v/>
      </c>
      <c r="E47" s="78">
        <f t="shared" si="0"/>
        <v>0</v>
      </c>
      <c r="F47" s="78">
        <f t="shared" si="9"/>
        <v>0</v>
      </c>
      <c r="G47" s="78">
        <f t="shared" si="1"/>
        <v>0</v>
      </c>
      <c r="H47" s="78">
        <f t="shared" si="10"/>
        <v>0</v>
      </c>
      <c r="I47" s="78">
        <f t="shared" si="3"/>
        <v>0</v>
      </c>
      <c r="J47" s="78">
        <f t="shared" si="4"/>
        <v>0</v>
      </c>
      <c r="K47" s="78">
        <f t="shared" si="2"/>
        <v>0</v>
      </c>
      <c r="L47" s="60">
        <f t="shared" si="5"/>
        <v>0</v>
      </c>
      <c r="M47" s="61">
        <f t="shared" si="6"/>
        <v>0</v>
      </c>
      <c r="O47" s="5"/>
    </row>
    <row r="48" spans="3:15" x14ac:dyDescent="0.2">
      <c r="C48" s="56" t="str">
        <f t="shared" si="7"/>
        <v/>
      </c>
      <c r="D48" s="57" t="str">
        <f t="shared" si="8"/>
        <v/>
      </c>
      <c r="E48" s="78">
        <f t="shared" ref="E48:E79" si="11">IF($G$7=D48,$G$3,IF(D48="",0,K47))</f>
        <v>0</v>
      </c>
      <c r="F48" s="78">
        <f t="shared" si="9"/>
        <v>0</v>
      </c>
      <c r="G48" s="78">
        <f t="shared" si="1"/>
        <v>0</v>
      </c>
      <c r="H48" s="78">
        <f t="shared" si="10"/>
        <v>0</v>
      </c>
      <c r="I48" s="78">
        <f t="shared" si="3"/>
        <v>0</v>
      </c>
      <c r="J48" s="78">
        <f t="shared" si="4"/>
        <v>0</v>
      </c>
      <c r="K48" s="78">
        <f t="shared" si="2"/>
        <v>0</v>
      </c>
      <c r="L48" s="60">
        <f t="shared" si="5"/>
        <v>0</v>
      </c>
      <c r="M48" s="61">
        <f t="shared" si="6"/>
        <v>0</v>
      </c>
      <c r="O48" s="5"/>
    </row>
    <row r="49" spans="3:15" x14ac:dyDescent="0.2">
      <c r="C49" s="56" t="str">
        <f t="shared" ref="C49:C80" si="12">IF(OR(C48="",C48=$G$6),"",C48+1)</f>
        <v/>
      </c>
      <c r="D49" s="57" t="str">
        <f t="shared" si="8"/>
        <v/>
      </c>
      <c r="E49" s="78">
        <f t="shared" si="11"/>
        <v>0</v>
      </c>
      <c r="F49" s="78">
        <f t="shared" ref="F49:F80" si="13">IF(C49="",0,-K48*$G$4)</f>
        <v>0</v>
      </c>
      <c r="G49" s="78">
        <f t="shared" ref="G49:G80" si="14">IF(C49="",0,J49-F49-H49-I49)</f>
        <v>0</v>
      </c>
      <c r="H49" s="78">
        <f t="shared" si="10"/>
        <v>0</v>
      </c>
      <c r="I49" s="78">
        <f t="shared" si="3"/>
        <v>0</v>
      </c>
      <c r="J49" s="78">
        <f t="shared" si="4"/>
        <v>0</v>
      </c>
      <c r="K49" s="78">
        <f t="shared" ref="K49:K80" si="15">IF(C49="",0,E49+G49)</f>
        <v>0</v>
      </c>
      <c r="L49" s="60">
        <f t="shared" si="5"/>
        <v>0</v>
      </c>
      <c r="M49" s="61">
        <f t="shared" si="6"/>
        <v>0</v>
      </c>
      <c r="O49" s="5"/>
    </row>
    <row r="50" spans="3:15" x14ac:dyDescent="0.2">
      <c r="C50" s="56" t="str">
        <f t="shared" si="12"/>
        <v/>
      </c>
      <c r="D50" s="57" t="str">
        <f t="shared" si="8"/>
        <v/>
      </c>
      <c r="E50" s="78">
        <f t="shared" si="11"/>
        <v>0</v>
      </c>
      <c r="F50" s="78">
        <f t="shared" si="13"/>
        <v>0</v>
      </c>
      <c r="G50" s="78">
        <f t="shared" si="14"/>
        <v>0</v>
      </c>
      <c r="H50" s="78">
        <f t="shared" si="10"/>
        <v>0</v>
      </c>
      <c r="I50" s="78">
        <f t="shared" si="3"/>
        <v>0</v>
      </c>
      <c r="J50" s="78">
        <f t="shared" si="4"/>
        <v>0</v>
      </c>
      <c r="K50" s="78">
        <f t="shared" si="15"/>
        <v>0</v>
      </c>
      <c r="L50" s="60">
        <f t="shared" si="5"/>
        <v>0</v>
      </c>
      <c r="M50" s="61">
        <f t="shared" si="6"/>
        <v>0</v>
      </c>
      <c r="O50" s="5"/>
    </row>
    <row r="51" spans="3:15" x14ac:dyDescent="0.2">
      <c r="C51" s="56" t="str">
        <f t="shared" si="12"/>
        <v/>
      </c>
      <c r="D51" s="57" t="str">
        <f t="shared" si="8"/>
        <v/>
      </c>
      <c r="E51" s="78">
        <f t="shared" si="11"/>
        <v>0</v>
      </c>
      <c r="F51" s="78">
        <f t="shared" si="13"/>
        <v>0</v>
      </c>
      <c r="G51" s="78">
        <f t="shared" si="14"/>
        <v>0</v>
      </c>
      <c r="H51" s="78">
        <f t="shared" si="10"/>
        <v>0</v>
      </c>
      <c r="I51" s="78">
        <f t="shared" si="3"/>
        <v>0</v>
      </c>
      <c r="J51" s="78">
        <f t="shared" si="4"/>
        <v>0</v>
      </c>
      <c r="K51" s="78">
        <f t="shared" si="15"/>
        <v>0</v>
      </c>
      <c r="L51" s="60">
        <f t="shared" si="5"/>
        <v>0</v>
      </c>
      <c r="M51" s="61">
        <f t="shared" si="6"/>
        <v>0</v>
      </c>
      <c r="O51" s="5"/>
    </row>
    <row r="52" spans="3:15" x14ac:dyDescent="0.2">
      <c r="C52" s="56" t="str">
        <f t="shared" si="12"/>
        <v/>
      </c>
      <c r="D52" s="57" t="str">
        <f t="shared" si="8"/>
        <v/>
      </c>
      <c r="E52" s="78">
        <f t="shared" si="11"/>
        <v>0</v>
      </c>
      <c r="F52" s="78">
        <f t="shared" si="13"/>
        <v>0</v>
      </c>
      <c r="G52" s="78">
        <f t="shared" si="14"/>
        <v>0</v>
      </c>
      <c r="H52" s="78">
        <f t="shared" si="10"/>
        <v>0</v>
      </c>
      <c r="I52" s="78">
        <f t="shared" si="3"/>
        <v>0</v>
      </c>
      <c r="J52" s="78">
        <f t="shared" si="4"/>
        <v>0</v>
      </c>
      <c r="K52" s="78">
        <f t="shared" si="15"/>
        <v>0</v>
      </c>
      <c r="L52" s="60">
        <f t="shared" si="5"/>
        <v>0</v>
      </c>
      <c r="M52" s="61">
        <f t="shared" si="6"/>
        <v>0</v>
      </c>
      <c r="O52" s="5"/>
    </row>
    <row r="53" spans="3:15" x14ac:dyDescent="0.2">
      <c r="C53" s="56" t="str">
        <f t="shared" si="12"/>
        <v/>
      </c>
      <c r="D53" s="57" t="str">
        <f t="shared" si="8"/>
        <v/>
      </c>
      <c r="E53" s="78">
        <f t="shared" si="11"/>
        <v>0</v>
      </c>
      <c r="F53" s="78">
        <f t="shared" si="13"/>
        <v>0</v>
      </c>
      <c r="G53" s="78">
        <f t="shared" si="14"/>
        <v>0</v>
      </c>
      <c r="H53" s="78">
        <f t="shared" si="10"/>
        <v>0</v>
      </c>
      <c r="I53" s="78">
        <f t="shared" si="3"/>
        <v>0</v>
      </c>
      <c r="J53" s="78">
        <f t="shared" si="4"/>
        <v>0</v>
      </c>
      <c r="K53" s="78">
        <f t="shared" si="15"/>
        <v>0</v>
      </c>
      <c r="L53" s="60">
        <f t="shared" si="5"/>
        <v>0</v>
      </c>
      <c r="M53" s="61">
        <f t="shared" si="6"/>
        <v>0</v>
      </c>
      <c r="O53" s="5"/>
    </row>
    <row r="54" spans="3:15" x14ac:dyDescent="0.2">
      <c r="C54" s="56" t="str">
        <f t="shared" si="12"/>
        <v/>
      </c>
      <c r="D54" s="57" t="str">
        <f t="shared" si="8"/>
        <v/>
      </c>
      <c r="E54" s="78">
        <f t="shared" si="11"/>
        <v>0</v>
      </c>
      <c r="F54" s="78">
        <f t="shared" si="13"/>
        <v>0</v>
      </c>
      <c r="G54" s="78">
        <f t="shared" si="14"/>
        <v>0</v>
      </c>
      <c r="H54" s="78">
        <f t="shared" si="10"/>
        <v>0</v>
      </c>
      <c r="I54" s="78">
        <f t="shared" si="3"/>
        <v>0</v>
      </c>
      <c r="J54" s="78">
        <f t="shared" si="4"/>
        <v>0</v>
      </c>
      <c r="K54" s="78">
        <f t="shared" si="15"/>
        <v>0</v>
      </c>
      <c r="L54" s="60">
        <f t="shared" si="5"/>
        <v>0</v>
      </c>
      <c r="M54" s="61">
        <f t="shared" si="6"/>
        <v>0</v>
      </c>
      <c r="O54" s="5"/>
    </row>
    <row r="55" spans="3:15" x14ac:dyDescent="0.2">
      <c r="C55" s="56" t="str">
        <f t="shared" si="12"/>
        <v/>
      </c>
      <c r="D55" s="57" t="str">
        <f t="shared" si="8"/>
        <v/>
      </c>
      <c r="E55" s="78">
        <f t="shared" si="11"/>
        <v>0</v>
      </c>
      <c r="F55" s="78">
        <f t="shared" si="13"/>
        <v>0</v>
      </c>
      <c r="G55" s="78">
        <f t="shared" si="14"/>
        <v>0</v>
      </c>
      <c r="H55" s="78">
        <f t="shared" si="10"/>
        <v>0</v>
      </c>
      <c r="I55" s="78">
        <f t="shared" si="3"/>
        <v>0</v>
      </c>
      <c r="J55" s="78">
        <f t="shared" si="4"/>
        <v>0</v>
      </c>
      <c r="K55" s="78">
        <f t="shared" si="15"/>
        <v>0</v>
      </c>
      <c r="L55" s="60">
        <f t="shared" si="5"/>
        <v>0</v>
      </c>
      <c r="M55" s="61">
        <f t="shared" si="6"/>
        <v>0</v>
      </c>
      <c r="O55" s="5"/>
    </row>
    <row r="56" spans="3:15" x14ac:dyDescent="0.2">
      <c r="C56" s="56" t="str">
        <f t="shared" si="12"/>
        <v/>
      </c>
      <c r="D56" s="57" t="str">
        <f t="shared" si="8"/>
        <v/>
      </c>
      <c r="E56" s="78">
        <f t="shared" si="11"/>
        <v>0</v>
      </c>
      <c r="F56" s="78">
        <f t="shared" si="13"/>
        <v>0</v>
      </c>
      <c r="G56" s="78">
        <f t="shared" si="14"/>
        <v>0</v>
      </c>
      <c r="H56" s="78">
        <f t="shared" si="10"/>
        <v>0</v>
      </c>
      <c r="I56" s="78">
        <f t="shared" si="3"/>
        <v>0</v>
      </c>
      <c r="J56" s="78">
        <f t="shared" si="4"/>
        <v>0</v>
      </c>
      <c r="K56" s="78">
        <f t="shared" si="15"/>
        <v>0</v>
      </c>
      <c r="L56" s="60">
        <f t="shared" si="5"/>
        <v>0</v>
      </c>
      <c r="M56" s="61">
        <f t="shared" si="6"/>
        <v>0</v>
      </c>
      <c r="O56" s="5"/>
    </row>
    <row r="57" spans="3:15" x14ac:dyDescent="0.2">
      <c r="C57" s="56" t="str">
        <f t="shared" si="12"/>
        <v/>
      </c>
      <c r="D57" s="57" t="str">
        <f t="shared" si="8"/>
        <v/>
      </c>
      <c r="E57" s="78">
        <f t="shared" si="11"/>
        <v>0</v>
      </c>
      <c r="F57" s="78">
        <f t="shared" si="13"/>
        <v>0</v>
      </c>
      <c r="G57" s="78">
        <f t="shared" si="14"/>
        <v>0</v>
      </c>
      <c r="H57" s="78">
        <f t="shared" si="10"/>
        <v>0</v>
      </c>
      <c r="I57" s="78">
        <f t="shared" si="3"/>
        <v>0</v>
      </c>
      <c r="J57" s="78">
        <f t="shared" si="4"/>
        <v>0</v>
      </c>
      <c r="K57" s="78">
        <f t="shared" si="15"/>
        <v>0</v>
      </c>
      <c r="L57" s="60">
        <f t="shared" si="5"/>
        <v>0</v>
      </c>
      <c r="M57" s="61">
        <f t="shared" si="6"/>
        <v>0</v>
      </c>
      <c r="O57" s="5"/>
    </row>
    <row r="58" spans="3:15" x14ac:dyDescent="0.2">
      <c r="C58" s="56" t="str">
        <f t="shared" si="12"/>
        <v/>
      </c>
      <c r="D58" s="57" t="str">
        <f t="shared" si="8"/>
        <v/>
      </c>
      <c r="E58" s="78">
        <f t="shared" si="11"/>
        <v>0</v>
      </c>
      <c r="F58" s="78">
        <f t="shared" si="13"/>
        <v>0</v>
      </c>
      <c r="G58" s="78">
        <f t="shared" si="14"/>
        <v>0</v>
      </c>
      <c r="H58" s="78">
        <f t="shared" si="10"/>
        <v>0</v>
      </c>
      <c r="I58" s="78">
        <f t="shared" si="3"/>
        <v>0</v>
      </c>
      <c r="J58" s="78">
        <f t="shared" si="4"/>
        <v>0</v>
      </c>
      <c r="K58" s="78">
        <f t="shared" si="15"/>
        <v>0</v>
      </c>
      <c r="L58" s="60">
        <f t="shared" si="5"/>
        <v>0</v>
      </c>
      <c r="M58" s="61">
        <f t="shared" si="6"/>
        <v>0</v>
      </c>
      <c r="O58" s="5"/>
    </row>
    <row r="59" spans="3:15" x14ac:dyDescent="0.2">
      <c r="C59" s="56" t="str">
        <f t="shared" si="12"/>
        <v/>
      </c>
      <c r="D59" s="57" t="str">
        <f t="shared" si="8"/>
        <v/>
      </c>
      <c r="E59" s="78">
        <f t="shared" si="11"/>
        <v>0</v>
      </c>
      <c r="F59" s="78">
        <f t="shared" si="13"/>
        <v>0</v>
      </c>
      <c r="G59" s="78">
        <f t="shared" si="14"/>
        <v>0</v>
      </c>
      <c r="H59" s="78">
        <f t="shared" si="10"/>
        <v>0</v>
      </c>
      <c r="I59" s="78">
        <f t="shared" si="3"/>
        <v>0</v>
      </c>
      <c r="J59" s="78">
        <f t="shared" si="4"/>
        <v>0</v>
      </c>
      <c r="K59" s="78">
        <f t="shared" si="15"/>
        <v>0</v>
      </c>
      <c r="L59" s="60">
        <f t="shared" si="5"/>
        <v>0</v>
      </c>
      <c r="M59" s="61">
        <f t="shared" si="6"/>
        <v>0</v>
      </c>
      <c r="O59" s="5"/>
    </row>
    <row r="60" spans="3:15" ht="12" thickBot="1" x14ac:dyDescent="0.25">
      <c r="C60" s="56" t="str">
        <f t="shared" si="12"/>
        <v/>
      </c>
      <c r="D60" s="57" t="str">
        <f t="shared" si="8"/>
        <v/>
      </c>
      <c r="E60" s="78">
        <f t="shared" si="11"/>
        <v>0</v>
      </c>
      <c r="F60" s="78">
        <f t="shared" si="13"/>
        <v>0</v>
      </c>
      <c r="G60" s="78">
        <f t="shared" si="14"/>
        <v>0</v>
      </c>
      <c r="H60" s="78">
        <f t="shared" si="10"/>
        <v>0</v>
      </c>
      <c r="I60" s="78">
        <f t="shared" si="3"/>
        <v>0</v>
      </c>
      <c r="J60" s="78">
        <f t="shared" si="4"/>
        <v>0</v>
      </c>
      <c r="K60" s="78">
        <f t="shared" si="15"/>
        <v>0</v>
      </c>
      <c r="L60" s="60">
        <f t="shared" si="5"/>
        <v>0</v>
      </c>
      <c r="M60" s="61">
        <f t="shared" si="6"/>
        <v>0</v>
      </c>
      <c r="O60" s="5"/>
    </row>
    <row r="61" spans="3:15" hidden="1" outlineLevel="1" x14ac:dyDescent="0.2">
      <c r="C61" s="56" t="str">
        <f t="shared" si="12"/>
        <v/>
      </c>
      <c r="D61" s="57" t="str">
        <f t="shared" si="8"/>
        <v/>
      </c>
      <c r="E61" s="78">
        <f t="shared" si="11"/>
        <v>0</v>
      </c>
      <c r="F61" s="78">
        <f t="shared" si="13"/>
        <v>0</v>
      </c>
      <c r="G61" s="78">
        <f t="shared" si="14"/>
        <v>0</v>
      </c>
      <c r="H61" s="78">
        <f t="shared" si="10"/>
        <v>0</v>
      </c>
      <c r="I61" s="78">
        <f t="shared" si="3"/>
        <v>0</v>
      </c>
      <c r="J61" s="78">
        <f t="shared" si="4"/>
        <v>0</v>
      </c>
      <c r="K61" s="78">
        <f t="shared" si="15"/>
        <v>0</v>
      </c>
      <c r="L61" s="60">
        <f t="shared" si="5"/>
        <v>0</v>
      </c>
      <c r="M61" s="61">
        <f t="shared" si="6"/>
        <v>0</v>
      </c>
      <c r="O61" s="5"/>
    </row>
    <row r="62" spans="3:15" hidden="1" outlineLevel="1" x14ac:dyDescent="0.2">
      <c r="C62" s="56" t="str">
        <f t="shared" si="12"/>
        <v/>
      </c>
      <c r="D62" s="57" t="str">
        <f t="shared" si="8"/>
        <v/>
      </c>
      <c r="E62" s="78">
        <f t="shared" si="11"/>
        <v>0</v>
      </c>
      <c r="F62" s="78">
        <f t="shared" si="13"/>
        <v>0</v>
      </c>
      <c r="G62" s="78">
        <f t="shared" si="14"/>
        <v>0</v>
      </c>
      <c r="H62" s="78">
        <f t="shared" si="10"/>
        <v>0</v>
      </c>
      <c r="I62" s="78">
        <f t="shared" si="3"/>
        <v>0</v>
      </c>
      <c r="J62" s="78">
        <f t="shared" si="4"/>
        <v>0</v>
      </c>
      <c r="K62" s="78">
        <f t="shared" si="15"/>
        <v>0</v>
      </c>
      <c r="L62" s="60">
        <f t="shared" si="5"/>
        <v>0</v>
      </c>
      <c r="M62" s="61">
        <f t="shared" si="6"/>
        <v>0</v>
      </c>
      <c r="O62" s="5"/>
    </row>
    <row r="63" spans="3:15" hidden="1" outlineLevel="1" x14ac:dyDescent="0.2">
      <c r="C63" s="56" t="str">
        <f t="shared" si="12"/>
        <v/>
      </c>
      <c r="D63" s="57" t="str">
        <f t="shared" si="8"/>
        <v/>
      </c>
      <c r="E63" s="78">
        <f t="shared" si="11"/>
        <v>0</v>
      </c>
      <c r="F63" s="78">
        <f t="shared" si="13"/>
        <v>0</v>
      </c>
      <c r="G63" s="78">
        <f t="shared" si="14"/>
        <v>0</v>
      </c>
      <c r="H63" s="78">
        <f t="shared" si="10"/>
        <v>0</v>
      </c>
      <c r="I63" s="78">
        <f t="shared" si="3"/>
        <v>0</v>
      </c>
      <c r="J63" s="78">
        <f t="shared" si="4"/>
        <v>0</v>
      </c>
      <c r="K63" s="78">
        <f t="shared" si="15"/>
        <v>0</v>
      </c>
      <c r="L63" s="60">
        <f t="shared" si="5"/>
        <v>0</v>
      </c>
      <c r="M63" s="61">
        <f t="shared" si="6"/>
        <v>0</v>
      </c>
      <c r="O63" s="5"/>
    </row>
    <row r="64" spans="3:15" hidden="1" outlineLevel="1" x14ac:dyDescent="0.2">
      <c r="C64" s="56" t="str">
        <f t="shared" si="12"/>
        <v/>
      </c>
      <c r="D64" s="57" t="str">
        <f t="shared" si="8"/>
        <v/>
      </c>
      <c r="E64" s="78">
        <f t="shared" si="11"/>
        <v>0</v>
      </c>
      <c r="F64" s="78">
        <f t="shared" si="13"/>
        <v>0</v>
      </c>
      <c r="G64" s="78">
        <f t="shared" si="14"/>
        <v>0</v>
      </c>
      <c r="H64" s="78">
        <f t="shared" si="10"/>
        <v>0</v>
      </c>
      <c r="I64" s="78">
        <f t="shared" si="3"/>
        <v>0</v>
      </c>
      <c r="J64" s="78">
        <f t="shared" si="4"/>
        <v>0</v>
      </c>
      <c r="K64" s="78">
        <f t="shared" si="15"/>
        <v>0</v>
      </c>
      <c r="L64" s="60">
        <f t="shared" si="5"/>
        <v>0</v>
      </c>
      <c r="M64" s="61">
        <f t="shared" si="6"/>
        <v>0</v>
      </c>
      <c r="O64" s="5"/>
    </row>
    <row r="65" spans="3:15" hidden="1" outlineLevel="1" x14ac:dyDescent="0.2">
      <c r="C65" s="56" t="str">
        <f t="shared" si="12"/>
        <v/>
      </c>
      <c r="D65" s="57" t="str">
        <f t="shared" si="8"/>
        <v/>
      </c>
      <c r="E65" s="78">
        <f t="shared" si="11"/>
        <v>0</v>
      </c>
      <c r="F65" s="78">
        <f t="shared" si="13"/>
        <v>0</v>
      </c>
      <c r="G65" s="78">
        <f t="shared" si="14"/>
        <v>0</v>
      </c>
      <c r="H65" s="78">
        <f t="shared" si="10"/>
        <v>0</v>
      </c>
      <c r="I65" s="78">
        <f t="shared" si="3"/>
        <v>0</v>
      </c>
      <c r="J65" s="78">
        <f t="shared" si="4"/>
        <v>0</v>
      </c>
      <c r="K65" s="78">
        <f t="shared" si="15"/>
        <v>0</v>
      </c>
      <c r="L65" s="60">
        <f t="shared" si="5"/>
        <v>0</v>
      </c>
      <c r="M65" s="61">
        <f t="shared" si="6"/>
        <v>0</v>
      </c>
      <c r="O65" s="5"/>
    </row>
    <row r="66" spans="3:15" hidden="1" outlineLevel="1" x14ac:dyDescent="0.2">
      <c r="C66" s="56" t="str">
        <f t="shared" si="12"/>
        <v/>
      </c>
      <c r="D66" s="57" t="str">
        <f t="shared" si="8"/>
        <v/>
      </c>
      <c r="E66" s="78">
        <f t="shared" si="11"/>
        <v>0</v>
      </c>
      <c r="F66" s="78">
        <f t="shared" si="13"/>
        <v>0</v>
      </c>
      <c r="G66" s="78">
        <f t="shared" si="14"/>
        <v>0</v>
      </c>
      <c r="H66" s="78">
        <f t="shared" si="10"/>
        <v>0</v>
      </c>
      <c r="I66" s="78">
        <f t="shared" si="3"/>
        <v>0</v>
      </c>
      <c r="J66" s="78">
        <f t="shared" si="4"/>
        <v>0</v>
      </c>
      <c r="K66" s="78">
        <f t="shared" si="15"/>
        <v>0</v>
      </c>
      <c r="L66" s="60">
        <f t="shared" si="5"/>
        <v>0</v>
      </c>
      <c r="M66" s="61">
        <f t="shared" si="6"/>
        <v>0</v>
      </c>
      <c r="O66" s="5"/>
    </row>
    <row r="67" spans="3:15" hidden="1" outlineLevel="1" x14ac:dyDescent="0.2">
      <c r="C67" s="56" t="str">
        <f t="shared" si="12"/>
        <v/>
      </c>
      <c r="D67" s="57" t="str">
        <f t="shared" si="8"/>
        <v/>
      </c>
      <c r="E67" s="78">
        <f t="shared" si="11"/>
        <v>0</v>
      </c>
      <c r="F67" s="78">
        <f t="shared" si="13"/>
        <v>0</v>
      </c>
      <c r="G67" s="78">
        <f t="shared" si="14"/>
        <v>0</v>
      </c>
      <c r="H67" s="78">
        <f t="shared" si="10"/>
        <v>0</v>
      </c>
      <c r="I67" s="78">
        <f t="shared" si="3"/>
        <v>0</v>
      </c>
      <c r="J67" s="78">
        <f t="shared" si="4"/>
        <v>0</v>
      </c>
      <c r="K67" s="78">
        <f t="shared" si="15"/>
        <v>0</v>
      </c>
      <c r="L67" s="60">
        <f t="shared" si="5"/>
        <v>0</v>
      </c>
      <c r="M67" s="61">
        <f t="shared" si="6"/>
        <v>0</v>
      </c>
      <c r="O67" s="5"/>
    </row>
    <row r="68" spans="3:15" hidden="1" outlineLevel="1" x14ac:dyDescent="0.2">
      <c r="C68" s="56" t="str">
        <f t="shared" si="12"/>
        <v/>
      </c>
      <c r="D68" s="57" t="str">
        <f t="shared" si="8"/>
        <v/>
      </c>
      <c r="E68" s="78">
        <f t="shared" si="11"/>
        <v>0</v>
      </c>
      <c r="F68" s="78">
        <f t="shared" si="13"/>
        <v>0</v>
      </c>
      <c r="G68" s="78">
        <f t="shared" si="14"/>
        <v>0</v>
      </c>
      <c r="H68" s="78">
        <f t="shared" si="10"/>
        <v>0</v>
      </c>
      <c r="I68" s="78">
        <f t="shared" si="3"/>
        <v>0</v>
      </c>
      <c r="J68" s="78">
        <f t="shared" si="4"/>
        <v>0</v>
      </c>
      <c r="K68" s="78">
        <f t="shared" si="15"/>
        <v>0</v>
      </c>
      <c r="L68" s="60">
        <f t="shared" si="5"/>
        <v>0</v>
      </c>
      <c r="M68" s="61">
        <f t="shared" si="6"/>
        <v>0</v>
      </c>
      <c r="O68" s="5"/>
    </row>
    <row r="69" spans="3:15" hidden="1" outlineLevel="1" x14ac:dyDescent="0.2">
      <c r="C69" s="56" t="str">
        <f t="shared" si="12"/>
        <v/>
      </c>
      <c r="D69" s="57" t="str">
        <f t="shared" si="8"/>
        <v/>
      </c>
      <c r="E69" s="78">
        <f t="shared" si="11"/>
        <v>0</v>
      </c>
      <c r="F69" s="78">
        <f t="shared" si="13"/>
        <v>0</v>
      </c>
      <c r="G69" s="78">
        <f t="shared" si="14"/>
        <v>0</v>
      </c>
      <c r="H69" s="78">
        <f t="shared" si="10"/>
        <v>0</v>
      </c>
      <c r="I69" s="78">
        <f t="shared" si="3"/>
        <v>0</v>
      </c>
      <c r="J69" s="78">
        <f t="shared" si="4"/>
        <v>0</v>
      </c>
      <c r="K69" s="78">
        <f t="shared" si="15"/>
        <v>0</v>
      </c>
      <c r="L69" s="60">
        <f t="shared" si="5"/>
        <v>0</v>
      </c>
      <c r="M69" s="61">
        <f t="shared" si="6"/>
        <v>0</v>
      </c>
      <c r="O69" s="5"/>
    </row>
    <row r="70" spans="3:15" hidden="1" outlineLevel="1" x14ac:dyDescent="0.2">
      <c r="C70" s="56" t="str">
        <f t="shared" si="12"/>
        <v/>
      </c>
      <c r="D70" s="57" t="str">
        <f t="shared" si="8"/>
        <v/>
      </c>
      <c r="E70" s="78">
        <f t="shared" si="11"/>
        <v>0</v>
      </c>
      <c r="F70" s="78">
        <f t="shared" si="13"/>
        <v>0</v>
      </c>
      <c r="G70" s="78">
        <f t="shared" si="14"/>
        <v>0</v>
      </c>
      <c r="H70" s="78">
        <f t="shared" si="10"/>
        <v>0</v>
      </c>
      <c r="I70" s="78">
        <f t="shared" si="3"/>
        <v>0</v>
      </c>
      <c r="J70" s="78">
        <f t="shared" si="4"/>
        <v>0</v>
      </c>
      <c r="K70" s="78">
        <f t="shared" si="15"/>
        <v>0</v>
      </c>
      <c r="L70" s="60">
        <f t="shared" si="5"/>
        <v>0</v>
      </c>
      <c r="M70" s="61">
        <f t="shared" si="6"/>
        <v>0</v>
      </c>
      <c r="O70" s="5"/>
    </row>
    <row r="71" spans="3:15" hidden="1" outlineLevel="1" x14ac:dyDescent="0.2">
      <c r="C71" s="56" t="str">
        <f t="shared" si="12"/>
        <v/>
      </c>
      <c r="D71" s="57" t="str">
        <f t="shared" si="8"/>
        <v/>
      </c>
      <c r="E71" s="78">
        <f t="shared" si="11"/>
        <v>0</v>
      </c>
      <c r="F71" s="78">
        <f t="shared" si="13"/>
        <v>0</v>
      </c>
      <c r="G71" s="78">
        <f t="shared" si="14"/>
        <v>0</v>
      </c>
      <c r="H71" s="78">
        <f t="shared" si="10"/>
        <v>0</v>
      </c>
      <c r="I71" s="78">
        <f t="shared" si="3"/>
        <v>0</v>
      </c>
      <c r="J71" s="78">
        <f t="shared" si="4"/>
        <v>0</v>
      </c>
      <c r="K71" s="78">
        <f t="shared" si="15"/>
        <v>0</v>
      </c>
      <c r="L71" s="60">
        <f t="shared" si="5"/>
        <v>0</v>
      </c>
      <c r="M71" s="61">
        <f t="shared" si="6"/>
        <v>0</v>
      </c>
      <c r="O71" s="5"/>
    </row>
    <row r="72" spans="3:15" hidden="1" outlineLevel="1" x14ac:dyDescent="0.2">
      <c r="C72" s="56" t="str">
        <f t="shared" si="12"/>
        <v/>
      </c>
      <c r="D72" s="57" t="str">
        <f t="shared" si="8"/>
        <v/>
      </c>
      <c r="E72" s="78">
        <f t="shared" si="11"/>
        <v>0</v>
      </c>
      <c r="F72" s="78">
        <f t="shared" si="13"/>
        <v>0</v>
      </c>
      <c r="G72" s="78">
        <f t="shared" si="14"/>
        <v>0</v>
      </c>
      <c r="H72" s="78">
        <f t="shared" si="10"/>
        <v>0</v>
      </c>
      <c r="I72" s="78">
        <f t="shared" si="3"/>
        <v>0</v>
      </c>
      <c r="J72" s="78">
        <f t="shared" si="4"/>
        <v>0</v>
      </c>
      <c r="K72" s="78">
        <f t="shared" si="15"/>
        <v>0</v>
      </c>
      <c r="L72" s="60">
        <f t="shared" si="5"/>
        <v>0</v>
      </c>
      <c r="M72" s="61">
        <f t="shared" si="6"/>
        <v>0</v>
      </c>
      <c r="O72" s="5"/>
    </row>
    <row r="73" spans="3:15" hidden="1" outlineLevel="1" x14ac:dyDescent="0.2">
      <c r="C73" s="56" t="str">
        <f t="shared" si="12"/>
        <v/>
      </c>
      <c r="D73" s="57" t="str">
        <f t="shared" si="8"/>
        <v/>
      </c>
      <c r="E73" s="78">
        <f t="shared" si="11"/>
        <v>0</v>
      </c>
      <c r="F73" s="78">
        <f t="shared" si="13"/>
        <v>0</v>
      </c>
      <c r="G73" s="78">
        <f t="shared" si="14"/>
        <v>0</v>
      </c>
      <c r="H73" s="78">
        <f t="shared" si="10"/>
        <v>0</v>
      </c>
      <c r="I73" s="78">
        <f t="shared" si="3"/>
        <v>0</v>
      </c>
      <c r="J73" s="78">
        <f t="shared" si="4"/>
        <v>0</v>
      </c>
      <c r="K73" s="78">
        <f t="shared" si="15"/>
        <v>0</v>
      </c>
      <c r="L73" s="60">
        <f t="shared" si="5"/>
        <v>0</v>
      </c>
      <c r="M73" s="61">
        <f t="shared" si="6"/>
        <v>0</v>
      </c>
      <c r="O73" s="5"/>
    </row>
    <row r="74" spans="3:15" hidden="1" outlineLevel="1" x14ac:dyDescent="0.2">
      <c r="C74" s="56" t="str">
        <f t="shared" si="12"/>
        <v/>
      </c>
      <c r="D74" s="57" t="str">
        <f t="shared" si="8"/>
        <v/>
      </c>
      <c r="E74" s="78">
        <f t="shared" si="11"/>
        <v>0</v>
      </c>
      <c r="F74" s="78">
        <f t="shared" si="13"/>
        <v>0</v>
      </c>
      <c r="G74" s="78">
        <f t="shared" si="14"/>
        <v>0</v>
      </c>
      <c r="H74" s="78">
        <f t="shared" si="10"/>
        <v>0</v>
      </c>
      <c r="I74" s="78">
        <f t="shared" si="3"/>
        <v>0</v>
      </c>
      <c r="J74" s="78">
        <f t="shared" si="4"/>
        <v>0</v>
      </c>
      <c r="K74" s="78">
        <f t="shared" si="15"/>
        <v>0</v>
      </c>
      <c r="L74" s="60">
        <f t="shared" si="5"/>
        <v>0</v>
      </c>
      <c r="M74" s="61">
        <f t="shared" si="6"/>
        <v>0</v>
      </c>
      <c r="O74" s="5"/>
    </row>
    <row r="75" spans="3:15" hidden="1" outlineLevel="1" x14ac:dyDescent="0.2">
      <c r="C75" s="56" t="str">
        <f t="shared" si="12"/>
        <v/>
      </c>
      <c r="D75" s="57" t="str">
        <f t="shared" si="8"/>
        <v/>
      </c>
      <c r="E75" s="78">
        <f t="shared" si="11"/>
        <v>0</v>
      </c>
      <c r="F75" s="78">
        <f t="shared" si="13"/>
        <v>0</v>
      </c>
      <c r="G75" s="78">
        <f t="shared" si="14"/>
        <v>0</v>
      </c>
      <c r="H75" s="78">
        <f t="shared" si="10"/>
        <v>0</v>
      </c>
      <c r="I75" s="78">
        <f t="shared" si="3"/>
        <v>0</v>
      </c>
      <c r="J75" s="78">
        <f t="shared" si="4"/>
        <v>0</v>
      </c>
      <c r="K75" s="78">
        <f t="shared" si="15"/>
        <v>0</v>
      </c>
      <c r="L75" s="60">
        <f t="shared" si="5"/>
        <v>0</v>
      </c>
      <c r="M75" s="61">
        <f t="shared" si="6"/>
        <v>0</v>
      </c>
      <c r="O75" s="5"/>
    </row>
    <row r="76" spans="3:15" hidden="1" outlineLevel="1" x14ac:dyDescent="0.2">
      <c r="C76" s="56" t="str">
        <f t="shared" si="12"/>
        <v/>
      </c>
      <c r="D76" s="57" t="str">
        <f t="shared" si="8"/>
        <v/>
      </c>
      <c r="E76" s="78">
        <f t="shared" si="11"/>
        <v>0</v>
      </c>
      <c r="F76" s="78">
        <f t="shared" si="13"/>
        <v>0</v>
      </c>
      <c r="G76" s="78">
        <f t="shared" si="14"/>
        <v>0</v>
      </c>
      <c r="H76" s="78">
        <f t="shared" si="10"/>
        <v>0</v>
      </c>
      <c r="I76" s="78">
        <f t="shared" si="3"/>
        <v>0</v>
      </c>
      <c r="J76" s="78">
        <f t="shared" si="4"/>
        <v>0</v>
      </c>
      <c r="K76" s="78">
        <f t="shared" si="15"/>
        <v>0</v>
      </c>
      <c r="L76" s="60">
        <f t="shared" si="5"/>
        <v>0</v>
      </c>
      <c r="M76" s="61">
        <f t="shared" si="6"/>
        <v>0</v>
      </c>
      <c r="O76" s="5"/>
    </row>
    <row r="77" spans="3:15" hidden="1" outlineLevel="1" x14ac:dyDescent="0.2">
      <c r="C77" s="56" t="str">
        <f t="shared" si="12"/>
        <v/>
      </c>
      <c r="D77" s="57" t="str">
        <f t="shared" si="8"/>
        <v/>
      </c>
      <c r="E77" s="78">
        <f t="shared" si="11"/>
        <v>0</v>
      </c>
      <c r="F77" s="78">
        <f t="shared" si="13"/>
        <v>0</v>
      </c>
      <c r="G77" s="78">
        <f t="shared" si="14"/>
        <v>0</v>
      </c>
      <c r="H77" s="78">
        <f t="shared" si="10"/>
        <v>0</v>
      </c>
      <c r="I77" s="78">
        <f t="shared" si="3"/>
        <v>0</v>
      </c>
      <c r="J77" s="78">
        <f t="shared" si="4"/>
        <v>0</v>
      </c>
      <c r="K77" s="78">
        <f t="shared" si="15"/>
        <v>0</v>
      </c>
      <c r="L77" s="60">
        <f t="shared" si="5"/>
        <v>0</v>
      </c>
      <c r="M77" s="61">
        <f t="shared" si="6"/>
        <v>0</v>
      </c>
      <c r="O77" s="5"/>
    </row>
    <row r="78" spans="3:15" hidden="1" outlineLevel="1" x14ac:dyDescent="0.2">
      <c r="C78" s="56" t="str">
        <f t="shared" si="12"/>
        <v/>
      </c>
      <c r="D78" s="57" t="str">
        <f t="shared" si="8"/>
        <v/>
      </c>
      <c r="E78" s="78">
        <f t="shared" si="11"/>
        <v>0</v>
      </c>
      <c r="F78" s="78">
        <f t="shared" si="13"/>
        <v>0</v>
      </c>
      <c r="G78" s="78">
        <f t="shared" si="14"/>
        <v>0</v>
      </c>
      <c r="H78" s="78">
        <f t="shared" si="10"/>
        <v>0</v>
      </c>
      <c r="I78" s="78">
        <f t="shared" si="3"/>
        <v>0</v>
      </c>
      <c r="J78" s="78">
        <f t="shared" si="4"/>
        <v>0</v>
      </c>
      <c r="K78" s="78">
        <f t="shared" si="15"/>
        <v>0</v>
      </c>
      <c r="L78" s="60">
        <f t="shared" si="5"/>
        <v>0</v>
      </c>
      <c r="M78" s="61">
        <f t="shared" si="6"/>
        <v>0</v>
      </c>
      <c r="O78" s="5"/>
    </row>
    <row r="79" spans="3:15" hidden="1" outlineLevel="1" x14ac:dyDescent="0.2">
      <c r="C79" s="56" t="str">
        <f t="shared" si="12"/>
        <v/>
      </c>
      <c r="D79" s="57" t="str">
        <f t="shared" si="8"/>
        <v/>
      </c>
      <c r="E79" s="78">
        <f t="shared" si="11"/>
        <v>0</v>
      </c>
      <c r="F79" s="78">
        <f t="shared" si="13"/>
        <v>0</v>
      </c>
      <c r="G79" s="78">
        <f t="shared" si="14"/>
        <v>0</v>
      </c>
      <c r="H79" s="78">
        <f t="shared" si="10"/>
        <v>0</v>
      </c>
      <c r="I79" s="78">
        <f t="shared" si="3"/>
        <v>0</v>
      </c>
      <c r="J79" s="78">
        <f t="shared" si="4"/>
        <v>0</v>
      </c>
      <c r="K79" s="78">
        <f t="shared" si="15"/>
        <v>0</v>
      </c>
      <c r="L79" s="60">
        <f t="shared" si="5"/>
        <v>0</v>
      </c>
      <c r="M79" s="61">
        <f t="shared" si="6"/>
        <v>0</v>
      </c>
      <c r="O79" s="5"/>
    </row>
    <row r="80" spans="3:15" hidden="1" outlineLevel="1" x14ac:dyDescent="0.2">
      <c r="C80" s="56" t="str">
        <f t="shared" si="12"/>
        <v/>
      </c>
      <c r="D80" s="57" t="str">
        <f t="shared" si="8"/>
        <v/>
      </c>
      <c r="E80" s="78">
        <f t="shared" ref="E80:E111" si="16">IF($G$7=D80,$G$3,IF(D80="",0,K79))</f>
        <v>0</v>
      </c>
      <c r="F80" s="78">
        <f t="shared" si="13"/>
        <v>0</v>
      </c>
      <c r="G80" s="78">
        <f t="shared" si="14"/>
        <v>0</v>
      </c>
      <c r="H80" s="78">
        <f t="shared" si="10"/>
        <v>0</v>
      </c>
      <c r="I80" s="78">
        <f t="shared" si="3"/>
        <v>0</v>
      </c>
      <c r="J80" s="78">
        <f t="shared" si="4"/>
        <v>0</v>
      </c>
      <c r="K80" s="78">
        <f t="shared" si="15"/>
        <v>0</v>
      </c>
      <c r="L80" s="60">
        <f t="shared" si="5"/>
        <v>0</v>
      </c>
      <c r="M80" s="61">
        <f t="shared" si="6"/>
        <v>0</v>
      </c>
      <c r="O80" s="5"/>
    </row>
    <row r="81" spans="3:15" hidden="1" outlineLevel="1" x14ac:dyDescent="0.2">
      <c r="C81" s="56" t="str">
        <f t="shared" ref="C81:C112" si="17">IF(OR(C80="",C80=$G$6),"",C80+1)</f>
        <v/>
      </c>
      <c r="D81" s="57" t="str">
        <f t="shared" si="8"/>
        <v/>
      </c>
      <c r="E81" s="78">
        <f t="shared" si="16"/>
        <v>0</v>
      </c>
      <c r="F81" s="78">
        <f t="shared" ref="F81:F112" si="18">IF(C81="",0,-K80*$G$4)</f>
        <v>0</v>
      </c>
      <c r="G81" s="78">
        <f t="shared" ref="G81:G112" si="19">IF(C81="",0,J81-F81-H81-I81)</f>
        <v>0</v>
      </c>
      <c r="H81" s="78">
        <f t="shared" si="10"/>
        <v>0</v>
      </c>
      <c r="I81" s="78">
        <f t="shared" si="3"/>
        <v>0</v>
      </c>
      <c r="J81" s="78">
        <f t="shared" si="4"/>
        <v>0</v>
      </c>
      <c r="K81" s="78">
        <f t="shared" ref="K81:K112" si="20">IF(C81="",0,E81+G81)</f>
        <v>0</v>
      </c>
      <c r="L81" s="60">
        <f t="shared" si="5"/>
        <v>0</v>
      </c>
      <c r="M81" s="61">
        <f t="shared" si="6"/>
        <v>0</v>
      </c>
      <c r="O81" s="5"/>
    </row>
    <row r="82" spans="3:15" hidden="1" outlineLevel="1" x14ac:dyDescent="0.2">
      <c r="C82" s="56" t="str">
        <f t="shared" si="17"/>
        <v/>
      </c>
      <c r="D82" s="57" t="str">
        <f t="shared" ref="D82:D145" si="21">IF(C82="","",EDATE(D81,1))</f>
        <v/>
      </c>
      <c r="E82" s="78">
        <f t="shared" si="16"/>
        <v>0</v>
      </c>
      <c r="F82" s="78">
        <f t="shared" si="18"/>
        <v>0</v>
      </c>
      <c r="G82" s="78">
        <f t="shared" si="19"/>
        <v>0</v>
      </c>
      <c r="H82" s="78">
        <f t="shared" ref="H82:H145" si="22">IF(C82="",0,F82*$J$3)</f>
        <v>0</v>
      </c>
      <c r="I82" s="78">
        <f t="shared" ref="I82:I145" si="23">IF(C82="",0,F82*$J$4)</f>
        <v>0</v>
      </c>
      <c r="J82" s="78">
        <f t="shared" ref="J82:J145" si="24">IF(C82="",0,PMT($G$5,$G$6,$G$3))</f>
        <v>0</v>
      </c>
      <c r="K82" s="78">
        <f t="shared" si="20"/>
        <v>0</v>
      </c>
      <c r="L82" s="60">
        <f t="shared" ref="L82:L145" si="25">J82</f>
        <v>0</v>
      </c>
      <c r="M82" s="61">
        <f t="shared" ref="M82:M145" si="26">IF(C82="",0,(L82/((1+M$13)^$C82)))</f>
        <v>0</v>
      </c>
      <c r="O82" s="5"/>
    </row>
    <row r="83" spans="3:15" hidden="1" outlineLevel="1" x14ac:dyDescent="0.2">
      <c r="C83" s="56" t="str">
        <f t="shared" si="17"/>
        <v/>
      </c>
      <c r="D83" s="57" t="str">
        <f t="shared" si="21"/>
        <v/>
      </c>
      <c r="E83" s="78">
        <f t="shared" si="16"/>
        <v>0</v>
      </c>
      <c r="F83" s="78">
        <f t="shared" si="18"/>
        <v>0</v>
      </c>
      <c r="G83" s="78">
        <f t="shared" si="19"/>
        <v>0</v>
      </c>
      <c r="H83" s="78">
        <f t="shared" si="22"/>
        <v>0</v>
      </c>
      <c r="I83" s="78">
        <f t="shared" si="23"/>
        <v>0</v>
      </c>
      <c r="J83" s="78">
        <f t="shared" si="24"/>
        <v>0</v>
      </c>
      <c r="K83" s="78">
        <f t="shared" si="20"/>
        <v>0</v>
      </c>
      <c r="L83" s="60">
        <f t="shared" si="25"/>
        <v>0</v>
      </c>
      <c r="M83" s="61">
        <f t="shared" si="26"/>
        <v>0</v>
      </c>
      <c r="O83" s="5"/>
    </row>
    <row r="84" spans="3:15" hidden="1" outlineLevel="1" x14ac:dyDescent="0.2">
      <c r="C84" s="56" t="str">
        <f t="shared" si="17"/>
        <v/>
      </c>
      <c r="D84" s="57" t="str">
        <f t="shared" si="21"/>
        <v/>
      </c>
      <c r="E84" s="78">
        <f t="shared" si="16"/>
        <v>0</v>
      </c>
      <c r="F84" s="78">
        <f t="shared" si="18"/>
        <v>0</v>
      </c>
      <c r="G84" s="78">
        <f t="shared" si="19"/>
        <v>0</v>
      </c>
      <c r="H84" s="78">
        <f t="shared" si="22"/>
        <v>0</v>
      </c>
      <c r="I84" s="78">
        <f t="shared" si="23"/>
        <v>0</v>
      </c>
      <c r="J84" s="78">
        <f t="shared" si="24"/>
        <v>0</v>
      </c>
      <c r="K84" s="78">
        <f t="shared" si="20"/>
        <v>0</v>
      </c>
      <c r="L84" s="60">
        <f t="shared" si="25"/>
        <v>0</v>
      </c>
      <c r="M84" s="61">
        <f t="shared" si="26"/>
        <v>0</v>
      </c>
      <c r="O84" s="5"/>
    </row>
    <row r="85" spans="3:15" hidden="1" outlineLevel="1" x14ac:dyDescent="0.2">
      <c r="C85" s="56" t="str">
        <f t="shared" si="17"/>
        <v/>
      </c>
      <c r="D85" s="57" t="str">
        <f t="shared" si="21"/>
        <v/>
      </c>
      <c r="E85" s="78">
        <f t="shared" si="16"/>
        <v>0</v>
      </c>
      <c r="F85" s="78">
        <f t="shared" si="18"/>
        <v>0</v>
      </c>
      <c r="G85" s="78">
        <f t="shared" si="19"/>
        <v>0</v>
      </c>
      <c r="H85" s="78">
        <f t="shared" si="22"/>
        <v>0</v>
      </c>
      <c r="I85" s="78">
        <f t="shared" si="23"/>
        <v>0</v>
      </c>
      <c r="J85" s="78">
        <f t="shared" si="24"/>
        <v>0</v>
      </c>
      <c r="K85" s="78">
        <f t="shared" si="20"/>
        <v>0</v>
      </c>
      <c r="L85" s="60">
        <f t="shared" si="25"/>
        <v>0</v>
      </c>
      <c r="M85" s="61">
        <f t="shared" si="26"/>
        <v>0</v>
      </c>
      <c r="O85" s="5"/>
    </row>
    <row r="86" spans="3:15" hidden="1" outlineLevel="1" x14ac:dyDescent="0.2">
      <c r="C86" s="56" t="str">
        <f t="shared" si="17"/>
        <v/>
      </c>
      <c r="D86" s="57" t="str">
        <f t="shared" si="21"/>
        <v/>
      </c>
      <c r="E86" s="78">
        <f t="shared" si="16"/>
        <v>0</v>
      </c>
      <c r="F86" s="78">
        <f t="shared" si="18"/>
        <v>0</v>
      </c>
      <c r="G86" s="78">
        <f t="shared" si="19"/>
        <v>0</v>
      </c>
      <c r="H86" s="78">
        <f t="shared" si="22"/>
        <v>0</v>
      </c>
      <c r="I86" s="78">
        <f t="shared" si="23"/>
        <v>0</v>
      </c>
      <c r="J86" s="78">
        <f t="shared" si="24"/>
        <v>0</v>
      </c>
      <c r="K86" s="78">
        <f t="shared" si="20"/>
        <v>0</v>
      </c>
      <c r="L86" s="60">
        <f t="shared" si="25"/>
        <v>0</v>
      </c>
      <c r="M86" s="61">
        <f t="shared" si="26"/>
        <v>0</v>
      </c>
      <c r="O86" s="5"/>
    </row>
    <row r="87" spans="3:15" hidden="1" outlineLevel="1" x14ac:dyDescent="0.2">
      <c r="C87" s="56" t="str">
        <f t="shared" si="17"/>
        <v/>
      </c>
      <c r="D87" s="57" t="str">
        <f t="shared" si="21"/>
        <v/>
      </c>
      <c r="E87" s="78">
        <f t="shared" si="16"/>
        <v>0</v>
      </c>
      <c r="F87" s="78">
        <f t="shared" si="18"/>
        <v>0</v>
      </c>
      <c r="G87" s="78">
        <f t="shared" si="19"/>
        <v>0</v>
      </c>
      <c r="H87" s="78">
        <f t="shared" si="22"/>
        <v>0</v>
      </c>
      <c r="I87" s="78">
        <f t="shared" si="23"/>
        <v>0</v>
      </c>
      <c r="J87" s="78">
        <f t="shared" si="24"/>
        <v>0</v>
      </c>
      <c r="K87" s="78">
        <f t="shared" si="20"/>
        <v>0</v>
      </c>
      <c r="L87" s="60">
        <f t="shared" si="25"/>
        <v>0</v>
      </c>
      <c r="M87" s="61">
        <f t="shared" si="26"/>
        <v>0</v>
      </c>
      <c r="O87" s="5"/>
    </row>
    <row r="88" spans="3:15" hidden="1" outlineLevel="1" x14ac:dyDescent="0.2">
      <c r="C88" s="56" t="str">
        <f t="shared" si="17"/>
        <v/>
      </c>
      <c r="D88" s="57" t="str">
        <f t="shared" si="21"/>
        <v/>
      </c>
      <c r="E88" s="78">
        <f t="shared" si="16"/>
        <v>0</v>
      </c>
      <c r="F88" s="78">
        <f t="shared" si="18"/>
        <v>0</v>
      </c>
      <c r="G88" s="78">
        <f t="shared" si="19"/>
        <v>0</v>
      </c>
      <c r="H88" s="78">
        <f t="shared" si="22"/>
        <v>0</v>
      </c>
      <c r="I88" s="78">
        <f t="shared" si="23"/>
        <v>0</v>
      </c>
      <c r="J88" s="78">
        <f t="shared" si="24"/>
        <v>0</v>
      </c>
      <c r="K88" s="78">
        <f t="shared" si="20"/>
        <v>0</v>
      </c>
      <c r="L88" s="60">
        <f t="shared" si="25"/>
        <v>0</v>
      </c>
      <c r="M88" s="61">
        <f t="shared" si="26"/>
        <v>0</v>
      </c>
      <c r="O88" s="5"/>
    </row>
    <row r="89" spans="3:15" hidden="1" outlineLevel="1" x14ac:dyDescent="0.2">
      <c r="C89" s="56" t="str">
        <f t="shared" si="17"/>
        <v/>
      </c>
      <c r="D89" s="57" t="str">
        <f t="shared" si="21"/>
        <v/>
      </c>
      <c r="E89" s="78">
        <f t="shared" si="16"/>
        <v>0</v>
      </c>
      <c r="F89" s="78">
        <f t="shared" si="18"/>
        <v>0</v>
      </c>
      <c r="G89" s="78">
        <f t="shared" si="19"/>
        <v>0</v>
      </c>
      <c r="H89" s="78">
        <f t="shared" si="22"/>
        <v>0</v>
      </c>
      <c r="I89" s="78">
        <f t="shared" si="23"/>
        <v>0</v>
      </c>
      <c r="J89" s="78">
        <f t="shared" si="24"/>
        <v>0</v>
      </c>
      <c r="K89" s="78">
        <f t="shared" si="20"/>
        <v>0</v>
      </c>
      <c r="L89" s="60">
        <f t="shared" si="25"/>
        <v>0</v>
      </c>
      <c r="M89" s="61">
        <f t="shared" si="26"/>
        <v>0</v>
      </c>
      <c r="O89" s="5"/>
    </row>
    <row r="90" spans="3:15" hidden="1" outlineLevel="1" x14ac:dyDescent="0.2">
      <c r="C90" s="56" t="str">
        <f t="shared" si="17"/>
        <v/>
      </c>
      <c r="D90" s="57" t="str">
        <f t="shared" si="21"/>
        <v/>
      </c>
      <c r="E90" s="78">
        <f t="shared" si="16"/>
        <v>0</v>
      </c>
      <c r="F90" s="78">
        <f t="shared" si="18"/>
        <v>0</v>
      </c>
      <c r="G90" s="78">
        <f t="shared" si="19"/>
        <v>0</v>
      </c>
      <c r="H90" s="78">
        <f t="shared" si="22"/>
        <v>0</v>
      </c>
      <c r="I90" s="78">
        <f t="shared" si="23"/>
        <v>0</v>
      </c>
      <c r="J90" s="78">
        <f t="shared" si="24"/>
        <v>0</v>
      </c>
      <c r="K90" s="78">
        <f t="shared" si="20"/>
        <v>0</v>
      </c>
      <c r="L90" s="60">
        <f t="shared" si="25"/>
        <v>0</v>
      </c>
      <c r="M90" s="61">
        <f t="shared" si="26"/>
        <v>0</v>
      </c>
      <c r="O90" s="5"/>
    </row>
    <row r="91" spans="3:15" hidden="1" outlineLevel="1" x14ac:dyDescent="0.2">
      <c r="C91" s="56" t="str">
        <f t="shared" si="17"/>
        <v/>
      </c>
      <c r="D91" s="57" t="str">
        <f t="shared" si="21"/>
        <v/>
      </c>
      <c r="E91" s="78">
        <f t="shared" si="16"/>
        <v>0</v>
      </c>
      <c r="F91" s="78">
        <f t="shared" si="18"/>
        <v>0</v>
      </c>
      <c r="G91" s="78">
        <f t="shared" si="19"/>
        <v>0</v>
      </c>
      <c r="H91" s="78">
        <f t="shared" si="22"/>
        <v>0</v>
      </c>
      <c r="I91" s="78">
        <f t="shared" si="23"/>
        <v>0</v>
      </c>
      <c r="J91" s="78">
        <f t="shared" si="24"/>
        <v>0</v>
      </c>
      <c r="K91" s="78">
        <f t="shared" si="20"/>
        <v>0</v>
      </c>
      <c r="L91" s="60">
        <f t="shared" si="25"/>
        <v>0</v>
      </c>
      <c r="M91" s="61">
        <f t="shared" si="26"/>
        <v>0</v>
      </c>
      <c r="O91" s="5"/>
    </row>
    <row r="92" spans="3:15" hidden="1" outlineLevel="1" x14ac:dyDescent="0.2">
      <c r="C92" s="56" t="str">
        <f t="shared" si="17"/>
        <v/>
      </c>
      <c r="D92" s="57" t="str">
        <f t="shared" si="21"/>
        <v/>
      </c>
      <c r="E92" s="78">
        <f t="shared" si="16"/>
        <v>0</v>
      </c>
      <c r="F92" s="78">
        <f t="shared" si="18"/>
        <v>0</v>
      </c>
      <c r="G92" s="78">
        <f t="shared" si="19"/>
        <v>0</v>
      </c>
      <c r="H92" s="78">
        <f t="shared" si="22"/>
        <v>0</v>
      </c>
      <c r="I92" s="78">
        <f t="shared" si="23"/>
        <v>0</v>
      </c>
      <c r="J92" s="78">
        <f t="shared" si="24"/>
        <v>0</v>
      </c>
      <c r="K92" s="78">
        <f t="shared" si="20"/>
        <v>0</v>
      </c>
      <c r="L92" s="60">
        <f t="shared" si="25"/>
        <v>0</v>
      </c>
      <c r="M92" s="61">
        <f t="shared" si="26"/>
        <v>0</v>
      </c>
      <c r="O92" s="5"/>
    </row>
    <row r="93" spans="3:15" hidden="1" outlineLevel="1" x14ac:dyDescent="0.2">
      <c r="C93" s="56" t="str">
        <f t="shared" si="17"/>
        <v/>
      </c>
      <c r="D93" s="57" t="str">
        <f t="shared" si="21"/>
        <v/>
      </c>
      <c r="E93" s="78">
        <f t="shared" si="16"/>
        <v>0</v>
      </c>
      <c r="F93" s="78">
        <f t="shared" si="18"/>
        <v>0</v>
      </c>
      <c r="G93" s="78">
        <f t="shared" si="19"/>
        <v>0</v>
      </c>
      <c r="H93" s="78">
        <f t="shared" si="22"/>
        <v>0</v>
      </c>
      <c r="I93" s="78">
        <f t="shared" si="23"/>
        <v>0</v>
      </c>
      <c r="J93" s="78">
        <f t="shared" si="24"/>
        <v>0</v>
      </c>
      <c r="K93" s="78">
        <f t="shared" si="20"/>
        <v>0</v>
      </c>
      <c r="L93" s="60">
        <f t="shared" si="25"/>
        <v>0</v>
      </c>
      <c r="M93" s="61">
        <f t="shared" si="26"/>
        <v>0</v>
      </c>
      <c r="O93" s="5"/>
    </row>
    <row r="94" spans="3:15" hidden="1" outlineLevel="1" x14ac:dyDescent="0.2">
      <c r="C94" s="56" t="str">
        <f t="shared" si="17"/>
        <v/>
      </c>
      <c r="D94" s="57" t="str">
        <f t="shared" si="21"/>
        <v/>
      </c>
      <c r="E94" s="78">
        <f t="shared" si="16"/>
        <v>0</v>
      </c>
      <c r="F94" s="78">
        <f t="shared" si="18"/>
        <v>0</v>
      </c>
      <c r="G94" s="78">
        <f t="shared" si="19"/>
        <v>0</v>
      </c>
      <c r="H94" s="78">
        <f t="shared" si="22"/>
        <v>0</v>
      </c>
      <c r="I94" s="78">
        <f t="shared" si="23"/>
        <v>0</v>
      </c>
      <c r="J94" s="78">
        <f t="shared" si="24"/>
        <v>0</v>
      </c>
      <c r="K94" s="78">
        <f t="shared" si="20"/>
        <v>0</v>
      </c>
      <c r="L94" s="60">
        <f t="shared" si="25"/>
        <v>0</v>
      </c>
      <c r="M94" s="61">
        <f t="shared" si="26"/>
        <v>0</v>
      </c>
      <c r="O94" s="5"/>
    </row>
    <row r="95" spans="3:15" hidden="1" outlineLevel="1" x14ac:dyDescent="0.2">
      <c r="C95" s="56" t="str">
        <f t="shared" si="17"/>
        <v/>
      </c>
      <c r="D95" s="57" t="str">
        <f t="shared" si="21"/>
        <v/>
      </c>
      <c r="E95" s="78">
        <f t="shared" si="16"/>
        <v>0</v>
      </c>
      <c r="F95" s="78">
        <f t="shared" si="18"/>
        <v>0</v>
      </c>
      <c r="G95" s="78">
        <f t="shared" si="19"/>
        <v>0</v>
      </c>
      <c r="H95" s="78">
        <f t="shared" si="22"/>
        <v>0</v>
      </c>
      <c r="I95" s="78">
        <f t="shared" si="23"/>
        <v>0</v>
      </c>
      <c r="J95" s="78">
        <f t="shared" si="24"/>
        <v>0</v>
      </c>
      <c r="K95" s="78">
        <f t="shared" si="20"/>
        <v>0</v>
      </c>
      <c r="L95" s="60">
        <f t="shared" si="25"/>
        <v>0</v>
      </c>
      <c r="M95" s="61">
        <f t="shared" si="26"/>
        <v>0</v>
      </c>
      <c r="O95" s="5"/>
    </row>
    <row r="96" spans="3:15" hidden="1" outlineLevel="1" x14ac:dyDescent="0.2">
      <c r="C96" s="56" t="str">
        <f t="shared" si="17"/>
        <v/>
      </c>
      <c r="D96" s="57" t="str">
        <f t="shared" si="21"/>
        <v/>
      </c>
      <c r="E96" s="78">
        <f t="shared" si="16"/>
        <v>0</v>
      </c>
      <c r="F96" s="78">
        <f t="shared" si="18"/>
        <v>0</v>
      </c>
      <c r="G96" s="78">
        <f t="shared" si="19"/>
        <v>0</v>
      </c>
      <c r="H96" s="78">
        <f t="shared" si="22"/>
        <v>0</v>
      </c>
      <c r="I96" s="78">
        <f t="shared" si="23"/>
        <v>0</v>
      </c>
      <c r="J96" s="78">
        <f t="shared" si="24"/>
        <v>0</v>
      </c>
      <c r="K96" s="78">
        <f t="shared" si="20"/>
        <v>0</v>
      </c>
      <c r="L96" s="60">
        <f t="shared" si="25"/>
        <v>0</v>
      </c>
      <c r="M96" s="61">
        <f t="shared" si="26"/>
        <v>0</v>
      </c>
      <c r="O96" s="5"/>
    </row>
    <row r="97" spans="3:15" hidden="1" outlineLevel="1" x14ac:dyDescent="0.2">
      <c r="C97" s="56" t="str">
        <f t="shared" si="17"/>
        <v/>
      </c>
      <c r="D97" s="57" t="str">
        <f t="shared" si="21"/>
        <v/>
      </c>
      <c r="E97" s="78">
        <f t="shared" si="16"/>
        <v>0</v>
      </c>
      <c r="F97" s="78">
        <f t="shared" si="18"/>
        <v>0</v>
      </c>
      <c r="G97" s="78">
        <f t="shared" si="19"/>
        <v>0</v>
      </c>
      <c r="H97" s="78">
        <f t="shared" si="22"/>
        <v>0</v>
      </c>
      <c r="I97" s="78">
        <f t="shared" si="23"/>
        <v>0</v>
      </c>
      <c r="J97" s="78">
        <f t="shared" si="24"/>
        <v>0</v>
      </c>
      <c r="K97" s="78">
        <f t="shared" si="20"/>
        <v>0</v>
      </c>
      <c r="L97" s="60">
        <f t="shared" si="25"/>
        <v>0</v>
      </c>
      <c r="M97" s="61">
        <f t="shared" si="26"/>
        <v>0</v>
      </c>
      <c r="O97" s="5"/>
    </row>
    <row r="98" spans="3:15" hidden="1" outlineLevel="1" x14ac:dyDescent="0.2">
      <c r="C98" s="56" t="str">
        <f t="shared" si="17"/>
        <v/>
      </c>
      <c r="D98" s="57" t="str">
        <f t="shared" si="21"/>
        <v/>
      </c>
      <c r="E98" s="78">
        <f t="shared" si="16"/>
        <v>0</v>
      </c>
      <c r="F98" s="78">
        <f t="shared" si="18"/>
        <v>0</v>
      </c>
      <c r="G98" s="78">
        <f t="shared" si="19"/>
        <v>0</v>
      </c>
      <c r="H98" s="78">
        <f t="shared" si="22"/>
        <v>0</v>
      </c>
      <c r="I98" s="78">
        <f t="shared" si="23"/>
        <v>0</v>
      </c>
      <c r="J98" s="78">
        <f t="shared" si="24"/>
        <v>0</v>
      </c>
      <c r="K98" s="78">
        <f t="shared" si="20"/>
        <v>0</v>
      </c>
      <c r="L98" s="60">
        <f t="shared" si="25"/>
        <v>0</v>
      </c>
      <c r="M98" s="61">
        <f t="shared" si="26"/>
        <v>0</v>
      </c>
      <c r="O98" s="5"/>
    </row>
    <row r="99" spans="3:15" hidden="1" outlineLevel="1" x14ac:dyDescent="0.2">
      <c r="C99" s="56" t="str">
        <f t="shared" si="17"/>
        <v/>
      </c>
      <c r="D99" s="57" t="str">
        <f t="shared" si="21"/>
        <v/>
      </c>
      <c r="E99" s="78">
        <f t="shared" si="16"/>
        <v>0</v>
      </c>
      <c r="F99" s="78">
        <f t="shared" si="18"/>
        <v>0</v>
      </c>
      <c r="G99" s="78">
        <f t="shared" si="19"/>
        <v>0</v>
      </c>
      <c r="H99" s="78">
        <f t="shared" si="22"/>
        <v>0</v>
      </c>
      <c r="I99" s="78">
        <f t="shared" si="23"/>
        <v>0</v>
      </c>
      <c r="J99" s="78">
        <f t="shared" si="24"/>
        <v>0</v>
      </c>
      <c r="K99" s="78">
        <f t="shared" si="20"/>
        <v>0</v>
      </c>
      <c r="L99" s="60">
        <f t="shared" si="25"/>
        <v>0</v>
      </c>
      <c r="M99" s="61">
        <f t="shared" si="26"/>
        <v>0</v>
      </c>
      <c r="O99" s="5"/>
    </row>
    <row r="100" spans="3:15" hidden="1" outlineLevel="1" x14ac:dyDescent="0.2">
      <c r="C100" s="56" t="str">
        <f t="shared" si="17"/>
        <v/>
      </c>
      <c r="D100" s="57" t="str">
        <f t="shared" si="21"/>
        <v/>
      </c>
      <c r="E100" s="78">
        <f t="shared" si="16"/>
        <v>0</v>
      </c>
      <c r="F100" s="78">
        <f t="shared" si="18"/>
        <v>0</v>
      </c>
      <c r="G100" s="78">
        <f t="shared" si="19"/>
        <v>0</v>
      </c>
      <c r="H100" s="78">
        <f t="shared" si="22"/>
        <v>0</v>
      </c>
      <c r="I100" s="78">
        <f t="shared" si="23"/>
        <v>0</v>
      </c>
      <c r="J100" s="78">
        <f t="shared" si="24"/>
        <v>0</v>
      </c>
      <c r="K100" s="78">
        <f t="shared" si="20"/>
        <v>0</v>
      </c>
      <c r="L100" s="60">
        <f t="shared" si="25"/>
        <v>0</v>
      </c>
      <c r="M100" s="61">
        <f t="shared" si="26"/>
        <v>0</v>
      </c>
      <c r="O100" s="5"/>
    </row>
    <row r="101" spans="3:15" hidden="1" outlineLevel="1" x14ac:dyDescent="0.2">
      <c r="C101" s="56" t="str">
        <f t="shared" si="17"/>
        <v/>
      </c>
      <c r="D101" s="57" t="str">
        <f t="shared" si="21"/>
        <v/>
      </c>
      <c r="E101" s="78">
        <f t="shared" si="16"/>
        <v>0</v>
      </c>
      <c r="F101" s="78">
        <f t="shared" si="18"/>
        <v>0</v>
      </c>
      <c r="G101" s="78">
        <f t="shared" si="19"/>
        <v>0</v>
      </c>
      <c r="H101" s="78">
        <f t="shared" si="22"/>
        <v>0</v>
      </c>
      <c r="I101" s="78">
        <f t="shared" si="23"/>
        <v>0</v>
      </c>
      <c r="J101" s="78">
        <f t="shared" si="24"/>
        <v>0</v>
      </c>
      <c r="K101" s="78">
        <f t="shared" si="20"/>
        <v>0</v>
      </c>
      <c r="L101" s="60">
        <f t="shared" si="25"/>
        <v>0</v>
      </c>
      <c r="M101" s="61">
        <f t="shared" si="26"/>
        <v>0</v>
      </c>
      <c r="O101" s="5"/>
    </row>
    <row r="102" spans="3:15" hidden="1" outlineLevel="1" x14ac:dyDescent="0.2">
      <c r="C102" s="56" t="str">
        <f t="shared" si="17"/>
        <v/>
      </c>
      <c r="D102" s="57" t="str">
        <f t="shared" si="21"/>
        <v/>
      </c>
      <c r="E102" s="78">
        <f t="shared" si="16"/>
        <v>0</v>
      </c>
      <c r="F102" s="78">
        <f t="shared" si="18"/>
        <v>0</v>
      </c>
      <c r="G102" s="78">
        <f t="shared" si="19"/>
        <v>0</v>
      </c>
      <c r="H102" s="78">
        <f t="shared" si="22"/>
        <v>0</v>
      </c>
      <c r="I102" s="78">
        <f t="shared" si="23"/>
        <v>0</v>
      </c>
      <c r="J102" s="78">
        <f t="shared" si="24"/>
        <v>0</v>
      </c>
      <c r="K102" s="78">
        <f t="shared" si="20"/>
        <v>0</v>
      </c>
      <c r="L102" s="60">
        <f t="shared" si="25"/>
        <v>0</v>
      </c>
      <c r="M102" s="61">
        <f t="shared" si="26"/>
        <v>0</v>
      </c>
      <c r="O102" s="5"/>
    </row>
    <row r="103" spans="3:15" hidden="1" outlineLevel="1" x14ac:dyDescent="0.2">
      <c r="C103" s="56" t="str">
        <f t="shared" si="17"/>
        <v/>
      </c>
      <c r="D103" s="57" t="str">
        <f t="shared" si="21"/>
        <v/>
      </c>
      <c r="E103" s="78">
        <f t="shared" si="16"/>
        <v>0</v>
      </c>
      <c r="F103" s="78">
        <f t="shared" si="18"/>
        <v>0</v>
      </c>
      <c r="G103" s="78">
        <f t="shared" si="19"/>
        <v>0</v>
      </c>
      <c r="H103" s="78">
        <f t="shared" si="22"/>
        <v>0</v>
      </c>
      <c r="I103" s="78">
        <f t="shared" si="23"/>
        <v>0</v>
      </c>
      <c r="J103" s="78">
        <f t="shared" si="24"/>
        <v>0</v>
      </c>
      <c r="K103" s="78">
        <f t="shared" si="20"/>
        <v>0</v>
      </c>
      <c r="L103" s="60">
        <f t="shared" si="25"/>
        <v>0</v>
      </c>
      <c r="M103" s="61">
        <f t="shared" si="26"/>
        <v>0</v>
      </c>
      <c r="O103" s="5"/>
    </row>
    <row r="104" spans="3:15" hidden="1" outlineLevel="1" x14ac:dyDescent="0.2">
      <c r="C104" s="56" t="str">
        <f t="shared" si="17"/>
        <v/>
      </c>
      <c r="D104" s="57" t="str">
        <f t="shared" si="21"/>
        <v/>
      </c>
      <c r="E104" s="78">
        <f t="shared" si="16"/>
        <v>0</v>
      </c>
      <c r="F104" s="78">
        <f t="shared" si="18"/>
        <v>0</v>
      </c>
      <c r="G104" s="78">
        <f t="shared" si="19"/>
        <v>0</v>
      </c>
      <c r="H104" s="78">
        <f t="shared" si="22"/>
        <v>0</v>
      </c>
      <c r="I104" s="78">
        <f t="shared" si="23"/>
        <v>0</v>
      </c>
      <c r="J104" s="78">
        <f t="shared" si="24"/>
        <v>0</v>
      </c>
      <c r="K104" s="78">
        <f t="shared" si="20"/>
        <v>0</v>
      </c>
      <c r="L104" s="60">
        <f t="shared" si="25"/>
        <v>0</v>
      </c>
      <c r="M104" s="61">
        <f t="shared" si="26"/>
        <v>0</v>
      </c>
      <c r="O104" s="5"/>
    </row>
    <row r="105" spans="3:15" hidden="1" outlineLevel="1" x14ac:dyDescent="0.2">
      <c r="C105" s="56" t="str">
        <f t="shared" si="17"/>
        <v/>
      </c>
      <c r="D105" s="57" t="str">
        <f t="shared" si="21"/>
        <v/>
      </c>
      <c r="E105" s="78">
        <f t="shared" si="16"/>
        <v>0</v>
      </c>
      <c r="F105" s="78">
        <f t="shared" si="18"/>
        <v>0</v>
      </c>
      <c r="G105" s="78">
        <f t="shared" si="19"/>
        <v>0</v>
      </c>
      <c r="H105" s="78">
        <f t="shared" si="22"/>
        <v>0</v>
      </c>
      <c r="I105" s="78">
        <f t="shared" si="23"/>
        <v>0</v>
      </c>
      <c r="J105" s="78">
        <f t="shared" si="24"/>
        <v>0</v>
      </c>
      <c r="K105" s="78">
        <f t="shared" si="20"/>
        <v>0</v>
      </c>
      <c r="L105" s="60">
        <f t="shared" si="25"/>
        <v>0</v>
      </c>
      <c r="M105" s="61">
        <f t="shared" si="26"/>
        <v>0</v>
      </c>
      <c r="O105" s="5"/>
    </row>
    <row r="106" spans="3:15" hidden="1" outlineLevel="1" x14ac:dyDescent="0.2">
      <c r="C106" s="56" t="str">
        <f t="shared" si="17"/>
        <v/>
      </c>
      <c r="D106" s="57" t="str">
        <f t="shared" si="21"/>
        <v/>
      </c>
      <c r="E106" s="78">
        <f t="shared" si="16"/>
        <v>0</v>
      </c>
      <c r="F106" s="78">
        <f t="shared" si="18"/>
        <v>0</v>
      </c>
      <c r="G106" s="78">
        <f t="shared" si="19"/>
        <v>0</v>
      </c>
      <c r="H106" s="78">
        <f t="shared" si="22"/>
        <v>0</v>
      </c>
      <c r="I106" s="78">
        <f t="shared" si="23"/>
        <v>0</v>
      </c>
      <c r="J106" s="78">
        <f t="shared" si="24"/>
        <v>0</v>
      </c>
      <c r="K106" s="78">
        <f t="shared" si="20"/>
        <v>0</v>
      </c>
      <c r="L106" s="60">
        <f t="shared" si="25"/>
        <v>0</v>
      </c>
      <c r="M106" s="61">
        <f t="shared" si="26"/>
        <v>0</v>
      </c>
      <c r="O106" s="5"/>
    </row>
    <row r="107" spans="3:15" hidden="1" outlineLevel="1" x14ac:dyDescent="0.2">
      <c r="C107" s="56" t="str">
        <f t="shared" si="17"/>
        <v/>
      </c>
      <c r="D107" s="57" t="str">
        <f t="shared" si="21"/>
        <v/>
      </c>
      <c r="E107" s="78">
        <f t="shared" si="16"/>
        <v>0</v>
      </c>
      <c r="F107" s="78">
        <f t="shared" si="18"/>
        <v>0</v>
      </c>
      <c r="G107" s="78">
        <f t="shared" si="19"/>
        <v>0</v>
      </c>
      <c r="H107" s="78">
        <f t="shared" si="22"/>
        <v>0</v>
      </c>
      <c r="I107" s="78">
        <f t="shared" si="23"/>
        <v>0</v>
      </c>
      <c r="J107" s="78">
        <f t="shared" si="24"/>
        <v>0</v>
      </c>
      <c r="K107" s="78">
        <f t="shared" si="20"/>
        <v>0</v>
      </c>
      <c r="L107" s="60">
        <f t="shared" si="25"/>
        <v>0</v>
      </c>
      <c r="M107" s="61">
        <f t="shared" si="26"/>
        <v>0</v>
      </c>
      <c r="O107" s="5"/>
    </row>
    <row r="108" spans="3:15" hidden="1" outlineLevel="1" x14ac:dyDescent="0.2">
      <c r="C108" s="56" t="str">
        <f t="shared" si="17"/>
        <v/>
      </c>
      <c r="D108" s="57" t="str">
        <f t="shared" si="21"/>
        <v/>
      </c>
      <c r="E108" s="78">
        <f t="shared" si="16"/>
        <v>0</v>
      </c>
      <c r="F108" s="78">
        <f t="shared" si="18"/>
        <v>0</v>
      </c>
      <c r="G108" s="78">
        <f t="shared" si="19"/>
        <v>0</v>
      </c>
      <c r="H108" s="78">
        <f t="shared" si="22"/>
        <v>0</v>
      </c>
      <c r="I108" s="78">
        <f t="shared" si="23"/>
        <v>0</v>
      </c>
      <c r="J108" s="78">
        <f t="shared" si="24"/>
        <v>0</v>
      </c>
      <c r="K108" s="78">
        <f t="shared" si="20"/>
        <v>0</v>
      </c>
      <c r="L108" s="60">
        <f t="shared" si="25"/>
        <v>0</v>
      </c>
      <c r="M108" s="61">
        <f t="shared" si="26"/>
        <v>0</v>
      </c>
      <c r="O108" s="5"/>
    </row>
    <row r="109" spans="3:15" hidden="1" outlineLevel="1" x14ac:dyDescent="0.2">
      <c r="C109" s="56" t="str">
        <f t="shared" si="17"/>
        <v/>
      </c>
      <c r="D109" s="57" t="str">
        <f t="shared" si="21"/>
        <v/>
      </c>
      <c r="E109" s="78">
        <f t="shared" si="16"/>
        <v>0</v>
      </c>
      <c r="F109" s="78">
        <f t="shared" si="18"/>
        <v>0</v>
      </c>
      <c r="G109" s="78">
        <f t="shared" si="19"/>
        <v>0</v>
      </c>
      <c r="H109" s="78">
        <f t="shared" si="22"/>
        <v>0</v>
      </c>
      <c r="I109" s="78">
        <f t="shared" si="23"/>
        <v>0</v>
      </c>
      <c r="J109" s="78">
        <f t="shared" si="24"/>
        <v>0</v>
      </c>
      <c r="K109" s="78">
        <f t="shared" si="20"/>
        <v>0</v>
      </c>
      <c r="L109" s="60">
        <f t="shared" si="25"/>
        <v>0</v>
      </c>
      <c r="M109" s="61">
        <f t="shared" si="26"/>
        <v>0</v>
      </c>
      <c r="O109" s="5"/>
    </row>
    <row r="110" spans="3:15" hidden="1" outlineLevel="1" x14ac:dyDescent="0.2">
      <c r="C110" s="56" t="str">
        <f t="shared" si="17"/>
        <v/>
      </c>
      <c r="D110" s="57" t="str">
        <f t="shared" si="21"/>
        <v/>
      </c>
      <c r="E110" s="78">
        <f t="shared" si="16"/>
        <v>0</v>
      </c>
      <c r="F110" s="78">
        <f t="shared" si="18"/>
        <v>0</v>
      </c>
      <c r="G110" s="78">
        <f t="shared" si="19"/>
        <v>0</v>
      </c>
      <c r="H110" s="78">
        <f t="shared" si="22"/>
        <v>0</v>
      </c>
      <c r="I110" s="78">
        <f t="shared" si="23"/>
        <v>0</v>
      </c>
      <c r="J110" s="78">
        <f t="shared" si="24"/>
        <v>0</v>
      </c>
      <c r="K110" s="78">
        <f t="shared" si="20"/>
        <v>0</v>
      </c>
      <c r="L110" s="60">
        <f t="shared" si="25"/>
        <v>0</v>
      </c>
      <c r="M110" s="61">
        <f t="shared" si="26"/>
        <v>0</v>
      </c>
      <c r="O110" s="5"/>
    </row>
    <row r="111" spans="3:15" hidden="1" outlineLevel="1" x14ac:dyDescent="0.2">
      <c r="C111" s="56" t="str">
        <f t="shared" si="17"/>
        <v/>
      </c>
      <c r="D111" s="57" t="str">
        <f t="shared" si="21"/>
        <v/>
      </c>
      <c r="E111" s="78">
        <f t="shared" si="16"/>
        <v>0</v>
      </c>
      <c r="F111" s="78">
        <f t="shared" si="18"/>
        <v>0</v>
      </c>
      <c r="G111" s="78">
        <f t="shared" si="19"/>
        <v>0</v>
      </c>
      <c r="H111" s="78">
        <f t="shared" si="22"/>
        <v>0</v>
      </c>
      <c r="I111" s="78">
        <f t="shared" si="23"/>
        <v>0</v>
      </c>
      <c r="J111" s="78">
        <f t="shared" si="24"/>
        <v>0</v>
      </c>
      <c r="K111" s="78">
        <f t="shared" si="20"/>
        <v>0</v>
      </c>
      <c r="L111" s="60">
        <f t="shared" si="25"/>
        <v>0</v>
      </c>
      <c r="M111" s="61">
        <f t="shared" si="26"/>
        <v>0</v>
      </c>
      <c r="O111" s="5"/>
    </row>
    <row r="112" spans="3:15" hidden="1" outlineLevel="1" x14ac:dyDescent="0.2">
      <c r="C112" s="56" t="str">
        <f t="shared" si="17"/>
        <v/>
      </c>
      <c r="D112" s="57" t="str">
        <f t="shared" si="21"/>
        <v/>
      </c>
      <c r="E112" s="78">
        <f t="shared" ref="E112:E143" si="27">IF($G$7=D112,$G$3,IF(D112="",0,K111))</f>
        <v>0</v>
      </c>
      <c r="F112" s="78">
        <f t="shared" si="18"/>
        <v>0</v>
      </c>
      <c r="G112" s="78">
        <f t="shared" si="19"/>
        <v>0</v>
      </c>
      <c r="H112" s="78">
        <f t="shared" si="22"/>
        <v>0</v>
      </c>
      <c r="I112" s="78">
        <f t="shared" si="23"/>
        <v>0</v>
      </c>
      <c r="J112" s="78">
        <f t="shared" si="24"/>
        <v>0</v>
      </c>
      <c r="K112" s="78">
        <f t="shared" si="20"/>
        <v>0</v>
      </c>
      <c r="L112" s="60">
        <f t="shared" si="25"/>
        <v>0</v>
      </c>
      <c r="M112" s="61">
        <f t="shared" si="26"/>
        <v>0</v>
      </c>
      <c r="O112" s="5"/>
    </row>
    <row r="113" spans="3:15" hidden="1" outlineLevel="1" x14ac:dyDescent="0.2">
      <c r="C113" s="56" t="str">
        <f t="shared" ref="C113:C144" si="28">IF(OR(C112="",C112=$G$6),"",C112+1)</f>
        <v/>
      </c>
      <c r="D113" s="57" t="str">
        <f t="shared" si="21"/>
        <v/>
      </c>
      <c r="E113" s="78">
        <f t="shared" si="27"/>
        <v>0</v>
      </c>
      <c r="F113" s="78">
        <f t="shared" ref="F113:F144" si="29">IF(C113="",0,-K112*$G$4)</f>
        <v>0</v>
      </c>
      <c r="G113" s="78">
        <f t="shared" ref="G113:G144" si="30">IF(C113="",0,J113-F113-H113-I113)</f>
        <v>0</v>
      </c>
      <c r="H113" s="78">
        <f t="shared" si="22"/>
        <v>0</v>
      </c>
      <c r="I113" s="78">
        <f t="shared" si="23"/>
        <v>0</v>
      </c>
      <c r="J113" s="78">
        <f t="shared" si="24"/>
        <v>0</v>
      </c>
      <c r="K113" s="78">
        <f t="shared" ref="K113:K144" si="31">IF(C113="",0,E113+G113)</f>
        <v>0</v>
      </c>
      <c r="L113" s="60">
        <f t="shared" si="25"/>
        <v>0</v>
      </c>
      <c r="M113" s="61">
        <f t="shared" si="26"/>
        <v>0</v>
      </c>
      <c r="O113" s="5"/>
    </row>
    <row r="114" spans="3:15" hidden="1" outlineLevel="1" x14ac:dyDescent="0.2">
      <c r="C114" s="56" t="str">
        <f t="shared" si="28"/>
        <v/>
      </c>
      <c r="D114" s="57" t="str">
        <f t="shared" si="21"/>
        <v/>
      </c>
      <c r="E114" s="78">
        <f t="shared" si="27"/>
        <v>0</v>
      </c>
      <c r="F114" s="78">
        <f t="shared" si="29"/>
        <v>0</v>
      </c>
      <c r="G114" s="78">
        <f t="shared" si="30"/>
        <v>0</v>
      </c>
      <c r="H114" s="78">
        <f t="shared" si="22"/>
        <v>0</v>
      </c>
      <c r="I114" s="78">
        <f t="shared" si="23"/>
        <v>0</v>
      </c>
      <c r="J114" s="78">
        <f t="shared" si="24"/>
        <v>0</v>
      </c>
      <c r="K114" s="78">
        <f t="shared" si="31"/>
        <v>0</v>
      </c>
      <c r="L114" s="60">
        <f t="shared" si="25"/>
        <v>0</v>
      </c>
      <c r="M114" s="61">
        <f t="shared" si="26"/>
        <v>0</v>
      </c>
      <c r="O114" s="5"/>
    </row>
    <row r="115" spans="3:15" hidden="1" outlineLevel="1" x14ac:dyDescent="0.2">
      <c r="C115" s="56" t="str">
        <f t="shared" si="28"/>
        <v/>
      </c>
      <c r="D115" s="57" t="str">
        <f t="shared" si="21"/>
        <v/>
      </c>
      <c r="E115" s="78">
        <f t="shared" si="27"/>
        <v>0</v>
      </c>
      <c r="F115" s="78">
        <f t="shared" si="29"/>
        <v>0</v>
      </c>
      <c r="G115" s="78">
        <f t="shared" si="30"/>
        <v>0</v>
      </c>
      <c r="H115" s="78">
        <f t="shared" si="22"/>
        <v>0</v>
      </c>
      <c r="I115" s="78">
        <f t="shared" si="23"/>
        <v>0</v>
      </c>
      <c r="J115" s="78">
        <f t="shared" si="24"/>
        <v>0</v>
      </c>
      <c r="K115" s="78">
        <f t="shared" si="31"/>
        <v>0</v>
      </c>
      <c r="L115" s="60">
        <f t="shared" si="25"/>
        <v>0</v>
      </c>
      <c r="M115" s="61">
        <f t="shared" si="26"/>
        <v>0</v>
      </c>
      <c r="O115" s="5"/>
    </row>
    <row r="116" spans="3:15" hidden="1" outlineLevel="1" x14ac:dyDescent="0.2">
      <c r="C116" s="56" t="str">
        <f t="shared" si="28"/>
        <v/>
      </c>
      <c r="D116" s="57" t="str">
        <f t="shared" si="21"/>
        <v/>
      </c>
      <c r="E116" s="78">
        <f t="shared" si="27"/>
        <v>0</v>
      </c>
      <c r="F116" s="78">
        <f t="shared" si="29"/>
        <v>0</v>
      </c>
      <c r="G116" s="78">
        <f t="shared" si="30"/>
        <v>0</v>
      </c>
      <c r="H116" s="78">
        <f t="shared" si="22"/>
        <v>0</v>
      </c>
      <c r="I116" s="78">
        <f t="shared" si="23"/>
        <v>0</v>
      </c>
      <c r="J116" s="78">
        <f t="shared" si="24"/>
        <v>0</v>
      </c>
      <c r="K116" s="78">
        <f t="shared" si="31"/>
        <v>0</v>
      </c>
      <c r="L116" s="60">
        <f t="shared" si="25"/>
        <v>0</v>
      </c>
      <c r="M116" s="61">
        <f t="shared" si="26"/>
        <v>0</v>
      </c>
      <c r="O116" s="5"/>
    </row>
    <row r="117" spans="3:15" hidden="1" outlineLevel="1" x14ac:dyDescent="0.2">
      <c r="C117" s="56" t="str">
        <f t="shared" si="28"/>
        <v/>
      </c>
      <c r="D117" s="57" t="str">
        <f t="shared" si="21"/>
        <v/>
      </c>
      <c r="E117" s="78">
        <f t="shared" si="27"/>
        <v>0</v>
      </c>
      <c r="F117" s="78">
        <f t="shared" si="29"/>
        <v>0</v>
      </c>
      <c r="G117" s="78">
        <f t="shared" si="30"/>
        <v>0</v>
      </c>
      <c r="H117" s="78">
        <f t="shared" si="22"/>
        <v>0</v>
      </c>
      <c r="I117" s="78">
        <f t="shared" si="23"/>
        <v>0</v>
      </c>
      <c r="J117" s="78">
        <f t="shared" si="24"/>
        <v>0</v>
      </c>
      <c r="K117" s="78">
        <f t="shared" si="31"/>
        <v>0</v>
      </c>
      <c r="L117" s="60">
        <f t="shared" si="25"/>
        <v>0</v>
      </c>
      <c r="M117" s="61">
        <f t="shared" si="26"/>
        <v>0</v>
      </c>
      <c r="O117" s="5"/>
    </row>
    <row r="118" spans="3:15" hidden="1" outlineLevel="1" x14ac:dyDescent="0.2">
      <c r="C118" s="56" t="str">
        <f t="shared" si="28"/>
        <v/>
      </c>
      <c r="D118" s="57" t="str">
        <f t="shared" si="21"/>
        <v/>
      </c>
      <c r="E118" s="78">
        <f t="shared" si="27"/>
        <v>0</v>
      </c>
      <c r="F118" s="78">
        <f t="shared" si="29"/>
        <v>0</v>
      </c>
      <c r="G118" s="78">
        <f t="shared" si="30"/>
        <v>0</v>
      </c>
      <c r="H118" s="78">
        <f t="shared" si="22"/>
        <v>0</v>
      </c>
      <c r="I118" s="78">
        <f t="shared" si="23"/>
        <v>0</v>
      </c>
      <c r="J118" s="78">
        <f t="shared" si="24"/>
        <v>0</v>
      </c>
      <c r="K118" s="78">
        <f t="shared" si="31"/>
        <v>0</v>
      </c>
      <c r="L118" s="60">
        <f t="shared" si="25"/>
        <v>0</v>
      </c>
      <c r="M118" s="61">
        <f t="shared" si="26"/>
        <v>0</v>
      </c>
      <c r="O118" s="5"/>
    </row>
    <row r="119" spans="3:15" hidden="1" outlineLevel="1" x14ac:dyDescent="0.2">
      <c r="C119" s="56" t="str">
        <f t="shared" si="28"/>
        <v/>
      </c>
      <c r="D119" s="57" t="str">
        <f t="shared" si="21"/>
        <v/>
      </c>
      <c r="E119" s="78">
        <f t="shared" si="27"/>
        <v>0</v>
      </c>
      <c r="F119" s="78">
        <f t="shared" si="29"/>
        <v>0</v>
      </c>
      <c r="G119" s="78">
        <f t="shared" si="30"/>
        <v>0</v>
      </c>
      <c r="H119" s="78">
        <f t="shared" si="22"/>
        <v>0</v>
      </c>
      <c r="I119" s="78">
        <f t="shared" si="23"/>
        <v>0</v>
      </c>
      <c r="J119" s="78">
        <f t="shared" si="24"/>
        <v>0</v>
      </c>
      <c r="K119" s="78">
        <f t="shared" si="31"/>
        <v>0</v>
      </c>
      <c r="L119" s="60">
        <f t="shared" si="25"/>
        <v>0</v>
      </c>
      <c r="M119" s="61">
        <f t="shared" si="26"/>
        <v>0</v>
      </c>
      <c r="O119" s="5"/>
    </row>
    <row r="120" spans="3:15" hidden="1" outlineLevel="1" x14ac:dyDescent="0.2">
      <c r="C120" s="56" t="str">
        <f t="shared" si="28"/>
        <v/>
      </c>
      <c r="D120" s="57" t="str">
        <f t="shared" si="21"/>
        <v/>
      </c>
      <c r="E120" s="78">
        <f t="shared" si="27"/>
        <v>0</v>
      </c>
      <c r="F120" s="78">
        <f t="shared" si="29"/>
        <v>0</v>
      </c>
      <c r="G120" s="78">
        <f t="shared" si="30"/>
        <v>0</v>
      </c>
      <c r="H120" s="78">
        <f t="shared" si="22"/>
        <v>0</v>
      </c>
      <c r="I120" s="78">
        <f t="shared" si="23"/>
        <v>0</v>
      </c>
      <c r="J120" s="78">
        <f t="shared" si="24"/>
        <v>0</v>
      </c>
      <c r="K120" s="78">
        <f t="shared" si="31"/>
        <v>0</v>
      </c>
      <c r="L120" s="60">
        <f t="shared" si="25"/>
        <v>0</v>
      </c>
      <c r="M120" s="61">
        <f t="shared" si="26"/>
        <v>0</v>
      </c>
      <c r="O120" s="5"/>
    </row>
    <row r="121" spans="3:15" hidden="1" outlineLevel="1" x14ac:dyDescent="0.2">
      <c r="C121" s="56" t="str">
        <f t="shared" si="28"/>
        <v/>
      </c>
      <c r="D121" s="57" t="str">
        <f t="shared" si="21"/>
        <v/>
      </c>
      <c r="E121" s="78">
        <f t="shared" si="27"/>
        <v>0</v>
      </c>
      <c r="F121" s="78">
        <f t="shared" si="29"/>
        <v>0</v>
      </c>
      <c r="G121" s="78">
        <f t="shared" si="30"/>
        <v>0</v>
      </c>
      <c r="H121" s="78">
        <f t="shared" si="22"/>
        <v>0</v>
      </c>
      <c r="I121" s="78">
        <f t="shared" si="23"/>
        <v>0</v>
      </c>
      <c r="J121" s="78">
        <f t="shared" si="24"/>
        <v>0</v>
      </c>
      <c r="K121" s="78">
        <f t="shared" si="31"/>
        <v>0</v>
      </c>
      <c r="L121" s="60">
        <f t="shared" si="25"/>
        <v>0</v>
      </c>
      <c r="M121" s="61">
        <f t="shared" si="26"/>
        <v>0</v>
      </c>
      <c r="O121" s="5"/>
    </row>
    <row r="122" spans="3:15" hidden="1" outlineLevel="1" x14ac:dyDescent="0.2">
      <c r="C122" s="56" t="str">
        <f t="shared" si="28"/>
        <v/>
      </c>
      <c r="D122" s="57" t="str">
        <f t="shared" si="21"/>
        <v/>
      </c>
      <c r="E122" s="78">
        <f t="shared" si="27"/>
        <v>0</v>
      </c>
      <c r="F122" s="78">
        <f t="shared" si="29"/>
        <v>0</v>
      </c>
      <c r="G122" s="78">
        <f t="shared" si="30"/>
        <v>0</v>
      </c>
      <c r="H122" s="78">
        <f t="shared" si="22"/>
        <v>0</v>
      </c>
      <c r="I122" s="78">
        <f t="shared" si="23"/>
        <v>0</v>
      </c>
      <c r="J122" s="78">
        <f t="shared" si="24"/>
        <v>0</v>
      </c>
      <c r="K122" s="78">
        <f t="shared" si="31"/>
        <v>0</v>
      </c>
      <c r="L122" s="60">
        <f t="shared" si="25"/>
        <v>0</v>
      </c>
      <c r="M122" s="61">
        <f t="shared" si="26"/>
        <v>0</v>
      </c>
      <c r="O122" s="5"/>
    </row>
    <row r="123" spans="3:15" hidden="1" outlineLevel="1" x14ac:dyDescent="0.2">
      <c r="C123" s="56" t="str">
        <f t="shared" si="28"/>
        <v/>
      </c>
      <c r="D123" s="57" t="str">
        <f t="shared" si="21"/>
        <v/>
      </c>
      <c r="E123" s="78">
        <f t="shared" si="27"/>
        <v>0</v>
      </c>
      <c r="F123" s="78">
        <f t="shared" si="29"/>
        <v>0</v>
      </c>
      <c r="G123" s="78">
        <f t="shared" si="30"/>
        <v>0</v>
      </c>
      <c r="H123" s="78">
        <f t="shared" si="22"/>
        <v>0</v>
      </c>
      <c r="I123" s="78">
        <f t="shared" si="23"/>
        <v>0</v>
      </c>
      <c r="J123" s="78">
        <f t="shared" si="24"/>
        <v>0</v>
      </c>
      <c r="K123" s="78">
        <f t="shared" si="31"/>
        <v>0</v>
      </c>
      <c r="L123" s="60">
        <f t="shared" si="25"/>
        <v>0</v>
      </c>
      <c r="M123" s="61">
        <f t="shared" si="26"/>
        <v>0</v>
      </c>
      <c r="O123" s="5"/>
    </row>
    <row r="124" spans="3:15" hidden="1" outlineLevel="1" x14ac:dyDescent="0.2">
      <c r="C124" s="56" t="str">
        <f t="shared" si="28"/>
        <v/>
      </c>
      <c r="D124" s="57" t="str">
        <f t="shared" si="21"/>
        <v/>
      </c>
      <c r="E124" s="78">
        <f t="shared" si="27"/>
        <v>0</v>
      </c>
      <c r="F124" s="78">
        <f t="shared" si="29"/>
        <v>0</v>
      </c>
      <c r="G124" s="78">
        <f t="shared" si="30"/>
        <v>0</v>
      </c>
      <c r="H124" s="78">
        <f t="shared" si="22"/>
        <v>0</v>
      </c>
      <c r="I124" s="78">
        <f t="shared" si="23"/>
        <v>0</v>
      </c>
      <c r="J124" s="78">
        <f t="shared" si="24"/>
        <v>0</v>
      </c>
      <c r="K124" s="78">
        <f t="shared" si="31"/>
        <v>0</v>
      </c>
      <c r="L124" s="60">
        <f t="shared" si="25"/>
        <v>0</v>
      </c>
      <c r="M124" s="61">
        <f t="shared" si="26"/>
        <v>0</v>
      </c>
      <c r="O124" s="5"/>
    </row>
    <row r="125" spans="3:15" hidden="1" outlineLevel="1" x14ac:dyDescent="0.2">
      <c r="C125" s="56" t="str">
        <f t="shared" si="28"/>
        <v/>
      </c>
      <c r="D125" s="57" t="str">
        <f t="shared" si="21"/>
        <v/>
      </c>
      <c r="E125" s="78">
        <f t="shared" si="27"/>
        <v>0</v>
      </c>
      <c r="F125" s="78">
        <f t="shared" si="29"/>
        <v>0</v>
      </c>
      <c r="G125" s="78">
        <f t="shared" si="30"/>
        <v>0</v>
      </c>
      <c r="H125" s="78">
        <f t="shared" si="22"/>
        <v>0</v>
      </c>
      <c r="I125" s="78">
        <f t="shared" si="23"/>
        <v>0</v>
      </c>
      <c r="J125" s="78">
        <f t="shared" si="24"/>
        <v>0</v>
      </c>
      <c r="K125" s="78">
        <f t="shared" si="31"/>
        <v>0</v>
      </c>
      <c r="L125" s="60">
        <f t="shared" si="25"/>
        <v>0</v>
      </c>
      <c r="M125" s="61">
        <f t="shared" si="26"/>
        <v>0</v>
      </c>
      <c r="O125" s="5"/>
    </row>
    <row r="126" spans="3:15" hidden="1" outlineLevel="1" x14ac:dyDescent="0.2">
      <c r="C126" s="56" t="str">
        <f t="shared" si="28"/>
        <v/>
      </c>
      <c r="D126" s="57" t="str">
        <f t="shared" si="21"/>
        <v/>
      </c>
      <c r="E126" s="78">
        <f t="shared" si="27"/>
        <v>0</v>
      </c>
      <c r="F126" s="78">
        <f t="shared" si="29"/>
        <v>0</v>
      </c>
      <c r="G126" s="78">
        <f t="shared" si="30"/>
        <v>0</v>
      </c>
      <c r="H126" s="78">
        <f t="shared" si="22"/>
        <v>0</v>
      </c>
      <c r="I126" s="78">
        <f t="shared" si="23"/>
        <v>0</v>
      </c>
      <c r="J126" s="78">
        <f t="shared" si="24"/>
        <v>0</v>
      </c>
      <c r="K126" s="78">
        <f t="shared" si="31"/>
        <v>0</v>
      </c>
      <c r="L126" s="60">
        <f t="shared" si="25"/>
        <v>0</v>
      </c>
      <c r="M126" s="61">
        <f t="shared" si="26"/>
        <v>0</v>
      </c>
      <c r="O126" s="5"/>
    </row>
    <row r="127" spans="3:15" hidden="1" outlineLevel="1" x14ac:dyDescent="0.2">
      <c r="C127" s="56" t="str">
        <f t="shared" si="28"/>
        <v/>
      </c>
      <c r="D127" s="57" t="str">
        <f t="shared" si="21"/>
        <v/>
      </c>
      <c r="E127" s="78">
        <f t="shared" si="27"/>
        <v>0</v>
      </c>
      <c r="F127" s="78">
        <f t="shared" si="29"/>
        <v>0</v>
      </c>
      <c r="G127" s="78">
        <f t="shared" si="30"/>
        <v>0</v>
      </c>
      <c r="H127" s="78">
        <f t="shared" si="22"/>
        <v>0</v>
      </c>
      <c r="I127" s="78">
        <f t="shared" si="23"/>
        <v>0</v>
      </c>
      <c r="J127" s="78">
        <f t="shared" si="24"/>
        <v>0</v>
      </c>
      <c r="K127" s="78">
        <f t="shared" si="31"/>
        <v>0</v>
      </c>
      <c r="L127" s="60">
        <f t="shared" si="25"/>
        <v>0</v>
      </c>
      <c r="M127" s="61">
        <f t="shared" si="26"/>
        <v>0</v>
      </c>
      <c r="O127" s="5"/>
    </row>
    <row r="128" spans="3:15" hidden="1" outlineLevel="1" x14ac:dyDescent="0.2">
      <c r="C128" s="56" t="str">
        <f t="shared" si="28"/>
        <v/>
      </c>
      <c r="D128" s="57" t="str">
        <f t="shared" si="21"/>
        <v/>
      </c>
      <c r="E128" s="78">
        <f t="shared" si="27"/>
        <v>0</v>
      </c>
      <c r="F128" s="78">
        <f t="shared" si="29"/>
        <v>0</v>
      </c>
      <c r="G128" s="78">
        <f t="shared" si="30"/>
        <v>0</v>
      </c>
      <c r="H128" s="78">
        <f t="shared" si="22"/>
        <v>0</v>
      </c>
      <c r="I128" s="78">
        <f t="shared" si="23"/>
        <v>0</v>
      </c>
      <c r="J128" s="78">
        <f t="shared" si="24"/>
        <v>0</v>
      </c>
      <c r="K128" s="78">
        <f t="shared" si="31"/>
        <v>0</v>
      </c>
      <c r="L128" s="60">
        <f t="shared" si="25"/>
        <v>0</v>
      </c>
      <c r="M128" s="61">
        <f t="shared" si="26"/>
        <v>0</v>
      </c>
      <c r="O128" s="5"/>
    </row>
    <row r="129" spans="3:15" hidden="1" outlineLevel="1" x14ac:dyDescent="0.2">
      <c r="C129" s="56" t="str">
        <f t="shared" si="28"/>
        <v/>
      </c>
      <c r="D129" s="57" t="str">
        <f t="shared" si="21"/>
        <v/>
      </c>
      <c r="E129" s="78">
        <f t="shared" si="27"/>
        <v>0</v>
      </c>
      <c r="F129" s="78">
        <f t="shared" si="29"/>
        <v>0</v>
      </c>
      <c r="G129" s="78">
        <f t="shared" si="30"/>
        <v>0</v>
      </c>
      <c r="H129" s="78">
        <f t="shared" si="22"/>
        <v>0</v>
      </c>
      <c r="I129" s="78">
        <f t="shared" si="23"/>
        <v>0</v>
      </c>
      <c r="J129" s="78">
        <f t="shared" si="24"/>
        <v>0</v>
      </c>
      <c r="K129" s="78">
        <f t="shared" si="31"/>
        <v>0</v>
      </c>
      <c r="L129" s="60">
        <f t="shared" si="25"/>
        <v>0</v>
      </c>
      <c r="M129" s="61">
        <f t="shared" si="26"/>
        <v>0</v>
      </c>
      <c r="O129" s="5"/>
    </row>
    <row r="130" spans="3:15" hidden="1" outlineLevel="1" x14ac:dyDescent="0.2">
      <c r="C130" s="56" t="str">
        <f t="shared" si="28"/>
        <v/>
      </c>
      <c r="D130" s="57" t="str">
        <f t="shared" si="21"/>
        <v/>
      </c>
      <c r="E130" s="78">
        <f t="shared" si="27"/>
        <v>0</v>
      </c>
      <c r="F130" s="78">
        <f t="shared" si="29"/>
        <v>0</v>
      </c>
      <c r="G130" s="78">
        <f t="shared" si="30"/>
        <v>0</v>
      </c>
      <c r="H130" s="78">
        <f t="shared" si="22"/>
        <v>0</v>
      </c>
      <c r="I130" s="78">
        <f t="shared" si="23"/>
        <v>0</v>
      </c>
      <c r="J130" s="78">
        <f t="shared" si="24"/>
        <v>0</v>
      </c>
      <c r="K130" s="78">
        <f t="shared" si="31"/>
        <v>0</v>
      </c>
      <c r="L130" s="60">
        <f t="shared" si="25"/>
        <v>0</v>
      </c>
      <c r="M130" s="61">
        <f t="shared" si="26"/>
        <v>0</v>
      </c>
      <c r="O130" s="5"/>
    </row>
    <row r="131" spans="3:15" hidden="1" outlineLevel="1" x14ac:dyDescent="0.2">
      <c r="C131" s="56" t="str">
        <f t="shared" si="28"/>
        <v/>
      </c>
      <c r="D131" s="57" t="str">
        <f t="shared" si="21"/>
        <v/>
      </c>
      <c r="E131" s="78">
        <f t="shared" si="27"/>
        <v>0</v>
      </c>
      <c r="F131" s="78">
        <f t="shared" si="29"/>
        <v>0</v>
      </c>
      <c r="G131" s="78">
        <f t="shared" si="30"/>
        <v>0</v>
      </c>
      <c r="H131" s="78">
        <f t="shared" si="22"/>
        <v>0</v>
      </c>
      <c r="I131" s="78">
        <f t="shared" si="23"/>
        <v>0</v>
      </c>
      <c r="J131" s="78">
        <f t="shared" si="24"/>
        <v>0</v>
      </c>
      <c r="K131" s="78">
        <f t="shared" si="31"/>
        <v>0</v>
      </c>
      <c r="L131" s="60">
        <f t="shared" si="25"/>
        <v>0</v>
      </c>
      <c r="M131" s="61">
        <f t="shared" si="26"/>
        <v>0</v>
      </c>
      <c r="O131" s="5"/>
    </row>
    <row r="132" spans="3:15" hidden="1" outlineLevel="1" x14ac:dyDescent="0.2">
      <c r="C132" s="56" t="str">
        <f t="shared" si="28"/>
        <v/>
      </c>
      <c r="D132" s="57" t="str">
        <f t="shared" si="21"/>
        <v/>
      </c>
      <c r="E132" s="78">
        <f t="shared" si="27"/>
        <v>0</v>
      </c>
      <c r="F132" s="78">
        <f t="shared" si="29"/>
        <v>0</v>
      </c>
      <c r="G132" s="78">
        <f t="shared" si="30"/>
        <v>0</v>
      </c>
      <c r="H132" s="78">
        <f t="shared" si="22"/>
        <v>0</v>
      </c>
      <c r="I132" s="78">
        <f t="shared" si="23"/>
        <v>0</v>
      </c>
      <c r="J132" s="78">
        <f t="shared" si="24"/>
        <v>0</v>
      </c>
      <c r="K132" s="78">
        <f t="shared" si="31"/>
        <v>0</v>
      </c>
      <c r="L132" s="60">
        <f t="shared" si="25"/>
        <v>0</v>
      </c>
      <c r="M132" s="61">
        <f t="shared" si="26"/>
        <v>0</v>
      </c>
      <c r="O132" s="5"/>
    </row>
    <row r="133" spans="3:15" hidden="1" outlineLevel="1" x14ac:dyDescent="0.2">
      <c r="C133" s="56" t="str">
        <f t="shared" si="28"/>
        <v/>
      </c>
      <c r="D133" s="57" t="str">
        <f t="shared" si="21"/>
        <v/>
      </c>
      <c r="E133" s="78">
        <f t="shared" si="27"/>
        <v>0</v>
      </c>
      <c r="F133" s="78">
        <f t="shared" si="29"/>
        <v>0</v>
      </c>
      <c r="G133" s="78">
        <f t="shared" si="30"/>
        <v>0</v>
      </c>
      <c r="H133" s="78">
        <f t="shared" si="22"/>
        <v>0</v>
      </c>
      <c r="I133" s="78">
        <f t="shared" si="23"/>
        <v>0</v>
      </c>
      <c r="J133" s="78">
        <f t="shared" si="24"/>
        <v>0</v>
      </c>
      <c r="K133" s="78">
        <f t="shared" si="31"/>
        <v>0</v>
      </c>
      <c r="L133" s="60">
        <f t="shared" si="25"/>
        <v>0</v>
      </c>
      <c r="M133" s="61">
        <f t="shared" si="26"/>
        <v>0</v>
      </c>
      <c r="O133" s="5"/>
    </row>
    <row r="134" spans="3:15" hidden="1" outlineLevel="1" x14ac:dyDescent="0.2">
      <c r="C134" s="56" t="str">
        <f t="shared" si="28"/>
        <v/>
      </c>
      <c r="D134" s="57" t="str">
        <f t="shared" si="21"/>
        <v/>
      </c>
      <c r="E134" s="78">
        <f t="shared" si="27"/>
        <v>0</v>
      </c>
      <c r="F134" s="78">
        <f t="shared" si="29"/>
        <v>0</v>
      </c>
      <c r="G134" s="78">
        <f t="shared" si="30"/>
        <v>0</v>
      </c>
      <c r="H134" s="78">
        <f t="shared" si="22"/>
        <v>0</v>
      </c>
      <c r="I134" s="78">
        <f t="shared" si="23"/>
        <v>0</v>
      </c>
      <c r="J134" s="78">
        <f t="shared" si="24"/>
        <v>0</v>
      </c>
      <c r="K134" s="78">
        <f t="shared" si="31"/>
        <v>0</v>
      </c>
      <c r="L134" s="60">
        <f t="shared" si="25"/>
        <v>0</v>
      </c>
      <c r="M134" s="61">
        <f t="shared" si="26"/>
        <v>0</v>
      </c>
      <c r="O134" s="5"/>
    </row>
    <row r="135" spans="3:15" hidden="1" outlineLevel="1" x14ac:dyDescent="0.2">
      <c r="C135" s="56" t="str">
        <f t="shared" si="28"/>
        <v/>
      </c>
      <c r="D135" s="57" t="str">
        <f t="shared" si="21"/>
        <v/>
      </c>
      <c r="E135" s="78">
        <f t="shared" si="27"/>
        <v>0</v>
      </c>
      <c r="F135" s="78">
        <f t="shared" si="29"/>
        <v>0</v>
      </c>
      <c r="G135" s="78">
        <f t="shared" si="30"/>
        <v>0</v>
      </c>
      <c r="H135" s="78">
        <f t="shared" si="22"/>
        <v>0</v>
      </c>
      <c r="I135" s="78">
        <f t="shared" si="23"/>
        <v>0</v>
      </c>
      <c r="J135" s="78">
        <f t="shared" si="24"/>
        <v>0</v>
      </c>
      <c r="K135" s="78">
        <f t="shared" si="31"/>
        <v>0</v>
      </c>
      <c r="L135" s="60">
        <f t="shared" si="25"/>
        <v>0</v>
      </c>
      <c r="M135" s="61">
        <f t="shared" si="26"/>
        <v>0</v>
      </c>
      <c r="O135" s="5"/>
    </row>
    <row r="136" spans="3:15" hidden="1" outlineLevel="1" x14ac:dyDescent="0.2">
      <c r="C136" s="56" t="str">
        <f t="shared" si="28"/>
        <v/>
      </c>
      <c r="D136" s="57" t="str">
        <f t="shared" si="21"/>
        <v/>
      </c>
      <c r="E136" s="78">
        <f t="shared" si="27"/>
        <v>0</v>
      </c>
      <c r="F136" s="78">
        <f t="shared" si="29"/>
        <v>0</v>
      </c>
      <c r="G136" s="78">
        <f t="shared" si="30"/>
        <v>0</v>
      </c>
      <c r="H136" s="78">
        <f t="shared" si="22"/>
        <v>0</v>
      </c>
      <c r="I136" s="78">
        <f t="shared" si="23"/>
        <v>0</v>
      </c>
      <c r="J136" s="78">
        <f t="shared" si="24"/>
        <v>0</v>
      </c>
      <c r="K136" s="78">
        <f t="shared" si="31"/>
        <v>0</v>
      </c>
      <c r="L136" s="60">
        <f t="shared" si="25"/>
        <v>0</v>
      </c>
      <c r="M136" s="61">
        <f t="shared" si="26"/>
        <v>0</v>
      </c>
      <c r="O136" s="5"/>
    </row>
    <row r="137" spans="3:15" hidden="1" outlineLevel="1" x14ac:dyDescent="0.2">
      <c r="C137" s="56" t="str">
        <f t="shared" si="28"/>
        <v/>
      </c>
      <c r="D137" s="57" t="str">
        <f t="shared" si="21"/>
        <v/>
      </c>
      <c r="E137" s="78">
        <f t="shared" si="27"/>
        <v>0</v>
      </c>
      <c r="F137" s="78">
        <f t="shared" si="29"/>
        <v>0</v>
      </c>
      <c r="G137" s="78">
        <f t="shared" si="30"/>
        <v>0</v>
      </c>
      <c r="H137" s="78">
        <f t="shared" si="22"/>
        <v>0</v>
      </c>
      <c r="I137" s="78">
        <f t="shared" si="23"/>
        <v>0</v>
      </c>
      <c r="J137" s="78">
        <f t="shared" si="24"/>
        <v>0</v>
      </c>
      <c r="K137" s="78">
        <f t="shared" si="31"/>
        <v>0</v>
      </c>
      <c r="L137" s="60">
        <f t="shared" si="25"/>
        <v>0</v>
      </c>
      <c r="M137" s="61">
        <f t="shared" si="26"/>
        <v>0</v>
      </c>
      <c r="O137" s="5"/>
    </row>
    <row r="138" spans="3:15" hidden="1" outlineLevel="1" x14ac:dyDescent="0.2">
      <c r="C138" s="56" t="str">
        <f t="shared" si="28"/>
        <v/>
      </c>
      <c r="D138" s="57" t="str">
        <f t="shared" si="21"/>
        <v/>
      </c>
      <c r="E138" s="78">
        <f t="shared" si="27"/>
        <v>0</v>
      </c>
      <c r="F138" s="78">
        <f t="shared" si="29"/>
        <v>0</v>
      </c>
      <c r="G138" s="78">
        <f t="shared" si="30"/>
        <v>0</v>
      </c>
      <c r="H138" s="78">
        <f t="shared" si="22"/>
        <v>0</v>
      </c>
      <c r="I138" s="78">
        <f t="shared" si="23"/>
        <v>0</v>
      </c>
      <c r="J138" s="78">
        <f t="shared" si="24"/>
        <v>0</v>
      </c>
      <c r="K138" s="78">
        <f t="shared" si="31"/>
        <v>0</v>
      </c>
      <c r="L138" s="60">
        <f t="shared" si="25"/>
        <v>0</v>
      </c>
      <c r="M138" s="61">
        <f t="shared" si="26"/>
        <v>0</v>
      </c>
      <c r="O138" s="5"/>
    </row>
    <row r="139" spans="3:15" hidden="1" outlineLevel="1" x14ac:dyDescent="0.2">
      <c r="C139" s="56" t="str">
        <f t="shared" si="28"/>
        <v/>
      </c>
      <c r="D139" s="57" t="str">
        <f t="shared" si="21"/>
        <v/>
      </c>
      <c r="E139" s="78">
        <f t="shared" si="27"/>
        <v>0</v>
      </c>
      <c r="F139" s="78">
        <f t="shared" si="29"/>
        <v>0</v>
      </c>
      <c r="G139" s="78">
        <f t="shared" si="30"/>
        <v>0</v>
      </c>
      <c r="H139" s="78">
        <f t="shared" si="22"/>
        <v>0</v>
      </c>
      <c r="I139" s="78">
        <f t="shared" si="23"/>
        <v>0</v>
      </c>
      <c r="J139" s="78">
        <f t="shared" si="24"/>
        <v>0</v>
      </c>
      <c r="K139" s="78">
        <f t="shared" si="31"/>
        <v>0</v>
      </c>
      <c r="L139" s="60">
        <f t="shared" si="25"/>
        <v>0</v>
      </c>
      <c r="M139" s="61">
        <f t="shared" si="26"/>
        <v>0</v>
      </c>
      <c r="O139" s="5"/>
    </row>
    <row r="140" spans="3:15" hidden="1" outlineLevel="1" x14ac:dyDescent="0.2">
      <c r="C140" s="56" t="str">
        <f t="shared" si="28"/>
        <v/>
      </c>
      <c r="D140" s="57" t="str">
        <f t="shared" si="21"/>
        <v/>
      </c>
      <c r="E140" s="78">
        <f t="shared" si="27"/>
        <v>0</v>
      </c>
      <c r="F140" s="78">
        <f t="shared" si="29"/>
        <v>0</v>
      </c>
      <c r="G140" s="78">
        <f t="shared" si="30"/>
        <v>0</v>
      </c>
      <c r="H140" s="78">
        <f t="shared" si="22"/>
        <v>0</v>
      </c>
      <c r="I140" s="78">
        <f t="shared" si="23"/>
        <v>0</v>
      </c>
      <c r="J140" s="78">
        <f t="shared" si="24"/>
        <v>0</v>
      </c>
      <c r="K140" s="78">
        <f t="shared" si="31"/>
        <v>0</v>
      </c>
      <c r="L140" s="60">
        <f t="shared" si="25"/>
        <v>0</v>
      </c>
      <c r="M140" s="61">
        <f t="shared" si="26"/>
        <v>0</v>
      </c>
      <c r="O140" s="5"/>
    </row>
    <row r="141" spans="3:15" hidden="1" outlineLevel="1" x14ac:dyDescent="0.2">
      <c r="C141" s="56" t="str">
        <f t="shared" si="28"/>
        <v/>
      </c>
      <c r="D141" s="57" t="str">
        <f t="shared" si="21"/>
        <v/>
      </c>
      <c r="E141" s="78">
        <f t="shared" si="27"/>
        <v>0</v>
      </c>
      <c r="F141" s="78">
        <f t="shared" si="29"/>
        <v>0</v>
      </c>
      <c r="G141" s="78">
        <f t="shared" si="30"/>
        <v>0</v>
      </c>
      <c r="H141" s="78">
        <f t="shared" si="22"/>
        <v>0</v>
      </c>
      <c r="I141" s="78">
        <f t="shared" si="23"/>
        <v>0</v>
      </c>
      <c r="J141" s="78">
        <f t="shared" si="24"/>
        <v>0</v>
      </c>
      <c r="K141" s="78">
        <f t="shared" si="31"/>
        <v>0</v>
      </c>
      <c r="L141" s="60">
        <f t="shared" si="25"/>
        <v>0</v>
      </c>
      <c r="M141" s="61">
        <f t="shared" si="26"/>
        <v>0</v>
      </c>
      <c r="O141" s="5"/>
    </row>
    <row r="142" spans="3:15" hidden="1" outlineLevel="1" x14ac:dyDescent="0.2">
      <c r="C142" s="56" t="str">
        <f t="shared" si="28"/>
        <v/>
      </c>
      <c r="D142" s="57" t="str">
        <f t="shared" si="21"/>
        <v/>
      </c>
      <c r="E142" s="78">
        <f t="shared" si="27"/>
        <v>0</v>
      </c>
      <c r="F142" s="78">
        <f t="shared" si="29"/>
        <v>0</v>
      </c>
      <c r="G142" s="78">
        <f t="shared" si="30"/>
        <v>0</v>
      </c>
      <c r="H142" s="78">
        <f t="shared" si="22"/>
        <v>0</v>
      </c>
      <c r="I142" s="78">
        <f t="shared" si="23"/>
        <v>0</v>
      </c>
      <c r="J142" s="78">
        <f t="shared" si="24"/>
        <v>0</v>
      </c>
      <c r="K142" s="78">
        <f t="shared" si="31"/>
        <v>0</v>
      </c>
      <c r="L142" s="60">
        <f t="shared" si="25"/>
        <v>0</v>
      </c>
      <c r="M142" s="61">
        <f t="shared" si="26"/>
        <v>0</v>
      </c>
      <c r="O142" s="5"/>
    </row>
    <row r="143" spans="3:15" hidden="1" outlineLevel="1" x14ac:dyDescent="0.2">
      <c r="C143" s="56" t="str">
        <f t="shared" si="28"/>
        <v/>
      </c>
      <c r="D143" s="57" t="str">
        <f t="shared" si="21"/>
        <v/>
      </c>
      <c r="E143" s="78">
        <f t="shared" si="27"/>
        <v>0</v>
      </c>
      <c r="F143" s="78">
        <f t="shared" si="29"/>
        <v>0</v>
      </c>
      <c r="G143" s="78">
        <f t="shared" si="30"/>
        <v>0</v>
      </c>
      <c r="H143" s="78">
        <f t="shared" si="22"/>
        <v>0</v>
      </c>
      <c r="I143" s="78">
        <f t="shared" si="23"/>
        <v>0</v>
      </c>
      <c r="J143" s="78">
        <f t="shared" si="24"/>
        <v>0</v>
      </c>
      <c r="K143" s="78">
        <f t="shared" si="31"/>
        <v>0</v>
      </c>
      <c r="L143" s="60">
        <f t="shared" si="25"/>
        <v>0</v>
      </c>
      <c r="M143" s="61">
        <f t="shared" si="26"/>
        <v>0</v>
      </c>
      <c r="O143" s="5"/>
    </row>
    <row r="144" spans="3:15" hidden="1" outlineLevel="1" x14ac:dyDescent="0.2">
      <c r="C144" s="56" t="str">
        <f t="shared" si="28"/>
        <v/>
      </c>
      <c r="D144" s="57" t="str">
        <f t="shared" si="21"/>
        <v/>
      </c>
      <c r="E144" s="78">
        <f t="shared" ref="E144:E160" si="32">IF($G$7=D144,$G$3,IF(D144="",0,K143))</f>
        <v>0</v>
      </c>
      <c r="F144" s="78">
        <f t="shared" si="29"/>
        <v>0</v>
      </c>
      <c r="G144" s="78">
        <f t="shared" si="30"/>
        <v>0</v>
      </c>
      <c r="H144" s="78">
        <f t="shared" si="22"/>
        <v>0</v>
      </c>
      <c r="I144" s="78">
        <f t="shared" si="23"/>
        <v>0</v>
      </c>
      <c r="J144" s="78">
        <f t="shared" si="24"/>
        <v>0</v>
      </c>
      <c r="K144" s="78">
        <f t="shared" si="31"/>
        <v>0</v>
      </c>
      <c r="L144" s="60">
        <f t="shared" si="25"/>
        <v>0</v>
      </c>
      <c r="M144" s="61">
        <f t="shared" si="26"/>
        <v>0</v>
      </c>
      <c r="O144" s="5"/>
    </row>
    <row r="145" spans="3:15" hidden="1" outlineLevel="1" x14ac:dyDescent="0.2">
      <c r="C145" s="56" t="str">
        <f t="shared" ref="C145:C160" si="33">IF(OR(C144="",C144=$G$6),"",C144+1)</f>
        <v/>
      </c>
      <c r="D145" s="57" t="str">
        <f t="shared" si="21"/>
        <v/>
      </c>
      <c r="E145" s="78">
        <f t="shared" si="32"/>
        <v>0</v>
      </c>
      <c r="F145" s="78">
        <f t="shared" ref="F145:F160" si="34">IF(C145="",0,-K144*$G$4)</f>
        <v>0</v>
      </c>
      <c r="G145" s="78">
        <f t="shared" ref="G145:G160" si="35">IF(C145="",0,J145-F145-H145-I145)</f>
        <v>0</v>
      </c>
      <c r="H145" s="78">
        <f t="shared" si="22"/>
        <v>0</v>
      </c>
      <c r="I145" s="78">
        <f t="shared" si="23"/>
        <v>0</v>
      </c>
      <c r="J145" s="78">
        <f t="shared" si="24"/>
        <v>0</v>
      </c>
      <c r="K145" s="78">
        <f t="shared" ref="K145:K160" si="36">IF(C145="",0,E145+G145)</f>
        <v>0</v>
      </c>
      <c r="L145" s="60">
        <f t="shared" si="25"/>
        <v>0</v>
      </c>
      <c r="M145" s="61">
        <f t="shared" si="26"/>
        <v>0</v>
      </c>
      <c r="O145" s="5"/>
    </row>
    <row r="146" spans="3:15" hidden="1" outlineLevel="1" x14ac:dyDescent="0.2">
      <c r="C146" s="56" t="str">
        <f t="shared" si="33"/>
        <v/>
      </c>
      <c r="D146" s="57" t="str">
        <f t="shared" ref="D146:D160" si="37">IF(C146="","",EDATE(D145,1))</f>
        <v/>
      </c>
      <c r="E146" s="78">
        <f t="shared" si="32"/>
        <v>0</v>
      </c>
      <c r="F146" s="78">
        <f t="shared" si="34"/>
        <v>0</v>
      </c>
      <c r="G146" s="78">
        <f t="shared" si="35"/>
        <v>0</v>
      </c>
      <c r="H146" s="78">
        <f t="shared" ref="H146:H160" si="38">IF(C146="",0,F146*$J$3)</f>
        <v>0</v>
      </c>
      <c r="I146" s="78">
        <f t="shared" ref="I146:I160" si="39">IF(C146="",0,F146*$J$4)</f>
        <v>0</v>
      </c>
      <c r="J146" s="78">
        <f t="shared" ref="J146:J160" si="40">IF(C146="",0,PMT($G$5,$G$6,$G$3))</f>
        <v>0</v>
      </c>
      <c r="K146" s="78">
        <f t="shared" si="36"/>
        <v>0</v>
      </c>
      <c r="L146" s="60">
        <f t="shared" ref="L146:L160" si="41">J146</f>
        <v>0</v>
      </c>
      <c r="M146" s="61">
        <f t="shared" ref="M146:M160" si="42">IF(C146="",0,(L146/((1+M$13)^$C146)))</f>
        <v>0</v>
      </c>
      <c r="O146" s="5"/>
    </row>
    <row r="147" spans="3:15" hidden="1" outlineLevel="1" x14ac:dyDescent="0.2">
      <c r="C147" s="56" t="str">
        <f t="shared" si="33"/>
        <v/>
      </c>
      <c r="D147" s="57" t="str">
        <f t="shared" si="37"/>
        <v/>
      </c>
      <c r="E147" s="78">
        <f t="shared" si="32"/>
        <v>0</v>
      </c>
      <c r="F147" s="78">
        <f t="shared" si="34"/>
        <v>0</v>
      </c>
      <c r="G147" s="78">
        <f t="shared" si="35"/>
        <v>0</v>
      </c>
      <c r="H147" s="78">
        <f t="shared" si="38"/>
        <v>0</v>
      </c>
      <c r="I147" s="78">
        <f t="shared" si="39"/>
        <v>0</v>
      </c>
      <c r="J147" s="78">
        <f t="shared" si="40"/>
        <v>0</v>
      </c>
      <c r="K147" s="78">
        <f t="shared" si="36"/>
        <v>0</v>
      </c>
      <c r="L147" s="60">
        <f t="shared" si="41"/>
        <v>0</v>
      </c>
      <c r="M147" s="61">
        <f t="shared" si="42"/>
        <v>0</v>
      </c>
      <c r="O147" s="5"/>
    </row>
    <row r="148" spans="3:15" hidden="1" outlineLevel="1" x14ac:dyDescent="0.2">
      <c r="C148" s="56" t="str">
        <f t="shared" si="33"/>
        <v/>
      </c>
      <c r="D148" s="57" t="str">
        <f t="shared" si="37"/>
        <v/>
      </c>
      <c r="E148" s="78">
        <f t="shared" si="32"/>
        <v>0</v>
      </c>
      <c r="F148" s="78">
        <f t="shared" si="34"/>
        <v>0</v>
      </c>
      <c r="G148" s="78">
        <f t="shared" si="35"/>
        <v>0</v>
      </c>
      <c r="H148" s="78">
        <f t="shared" si="38"/>
        <v>0</v>
      </c>
      <c r="I148" s="78">
        <f t="shared" si="39"/>
        <v>0</v>
      </c>
      <c r="J148" s="78">
        <f t="shared" si="40"/>
        <v>0</v>
      </c>
      <c r="K148" s="78">
        <f t="shared" si="36"/>
        <v>0</v>
      </c>
      <c r="L148" s="60">
        <f t="shared" si="41"/>
        <v>0</v>
      </c>
      <c r="M148" s="61">
        <f t="shared" si="42"/>
        <v>0</v>
      </c>
      <c r="O148" s="5"/>
    </row>
    <row r="149" spans="3:15" hidden="1" outlineLevel="1" x14ac:dyDescent="0.2">
      <c r="C149" s="56" t="str">
        <f t="shared" si="33"/>
        <v/>
      </c>
      <c r="D149" s="57" t="str">
        <f t="shared" si="37"/>
        <v/>
      </c>
      <c r="E149" s="78">
        <f t="shared" si="32"/>
        <v>0</v>
      </c>
      <c r="F149" s="78">
        <f t="shared" si="34"/>
        <v>0</v>
      </c>
      <c r="G149" s="78">
        <f t="shared" si="35"/>
        <v>0</v>
      </c>
      <c r="H149" s="78">
        <f t="shared" si="38"/>
        <v>0</v>
      </c>
      <c r="I149" s="78">
        <f t="shared" si="39"/>
        <v>0</v>
      </c>
      <c r="J149" s="78">
        <f t="shared" si="40"/>
        <v>0</v>
      </c>
      <c r="K149" s="78">
        <f t="shared" si="36"/>
        <v>0</v>
      </c>
      <c r="L149" s="60">
        <f t="shared" si="41"/>
        <v>0</v>
      </c>
      <c r="M149" s="61">
        <f t="shared" si="42"/>
        <v>0</v>
      </c>
      <c r="O149" s="5"/>
    </row>
    <row r="150" spans="3:15" hidden="1" outlineLevel="1" x14ac:dyDescent="0.2">
      <c r="C150" s="56" t="str">
        <f t="shared" si="33"/>
        <v/>
      </c>
      <c r="D150" s="57" t="str">
        <f t="shared" si="37"/>
        <v/>
      </c>
      <c r="E150" s="78">
        <f t="shared" si="32"/>
        <v>0</v>
      </c>
      <c r="F150" s="78">
        <f t="shared" si="34"/>
        <v>0</v>
      </c>
      <c r="G150" s="78">
        <f t="shared" si="35"/>
        <v>0</v>
      </c>
      <c r="H150" s="78">
        <f t="shared" si="38"/>
        <v>0</v>
      </c>
      <c r="I150" s="78">
        <f t="shared" si="39"/>
        <v>0</v>
      </c>
      <c r="J150" s="78">
        <f t="shared" si="40"/>
        <v>0</v>
      </c>
      <c r="K150" s="78">
        <f t="shared" si="36"/>
        <v>0</v>
      </c>
      <c r="L150" s="60">
        <f t="shared" si="41"/>
        <v>0</v>
      </c>
      <c r="M150" s="61">
        <f t="shared" si="42"/>
        <v>0</v>
      </c>
      <c r="O150" s="5"/>
    </row>
    <row r="151" spans="3:15" hidden="1" outlineLevel="1" x14ac:dyDescent="0.2">
      <c r="C151" s="56" t="str">
        <f t="shared" si="33"/>
        <v/>
      </c>
      <c r="D151" s="57" t="str">
        <f t="shared" si="37"/>
        <v/>
      </c>
      <c r="E151" s="78">
        <f t="shared" si="32"/>
        <v>0</v>
      </c>
      <c r="F151" s="78">
        <f t="shared" si="34"/>
        <v>0</v>
      </c>
      <c r="G151" s="78">
        <f t="shared" si="35"/>
        <v>0</v>
      </c>
      <c r="H151" s="78">
        <f t="shared" si="38"/>
        <v>0</v>
      </c>
      <c r="I151" s="78">
        <f t="shared" si="39"/>
        <v>0</v>
      </c>
      <c r="J151" s="78">
        <f t="shared" si="40"/>
        <v>0</v>
      </c>
      <c r="K151" s="78">
        <f t="shared" si="36"/>
        <v>0</v>
      </c>
      <c r="L151" s="60">
        <f t="shared" si="41"/>
        <v>0</v>
      </c>
      <c r="M151" s="61">
        <f t="shared" si="42"/>
        <v>0</v>
      </c>
      <c r="O151" s="5"/>
    </row>
    <row r="152" spans="3:15" hidden="1" outlineLevel="1" x14ac:dyDescent="0.2">
      <c r="C152" s="56" t="str">
        <f t="shared" si="33"/>
        <v/>
      </c>
      <c r="D152" s="57" t="str">
        <f t="shared" si="37"/>
        <v/>
      </c>
      <c r="E152" s="78">
        <f t="shared" si="32"/>
        <v>0</v>
      </c>
      <c r="F152" s="78">
        <f t="shared" si="34"/>
        <v>0</v>
      </c>
      <c r="G152" s="78">
        <f t="shared" si="35"/>
        <v>0</v>
      </c>
      <c r="H152" s="78">
        <f t="shared" si="38"/>
        <v>0</v>
      </c>
      <c r="I152" s="78">
        <f t="shared" si="39"/>
        <v>0</v>
      </c>
      <c r="J152" s="78">
        <f t="shared" si="40"/>
        <v>0</v>
      </c>
      <c r="K152" s="78">
        <f t="shared" si="36"/>
        <v>0</v>
      </c>
      <c r="L152" s="60">
        <f t="shared" si="41"/>
        <v>0</v>
      </c>
      <c r="M152" s="61">
        <f t="shared" si="42"/>
        <v>0</v>
      </c>
      <c r="O152" s="5"/>
    </row>
    <row r="153" spans="3:15" hidden="1" outlineLevel="1" x14ac:dyDescent="0.2">
      <c r="C153" s="56" t="str">
        <f t="shared" si="33"/>
        <v/>
      </c>
      <c r="D153" s="57" t="str">
        <f t="shared" si="37"/>
        <v/>
      </c>
      <c r="E153" s="78">
        <f t="shared" si="32"/>
        <v>0</v>
      </c>
      <c r="F153" s="78">
        <f t="shared" si="34"/>
        <v>0</v>
      </c>
      <c r="G153" s="78">
        <f t="shared" si="35"/>
        <v>0</v>
      </c>
      <c r="H153" s="78">
        <f t="shared" si="38"/>
        <v>0</v>
      </c>
      <c r="I153" s="78">
        <f t="shared" si="39"/>
        <v>0</v>
      </c>
      <c r="J153" s="78">
        <f t="shared" si="40"/>
        <v>0</v>
      </c>
      <c r="K153" s="78">
        <f t="shared" si="36"/>
        <v>0</v>
      </c>
      <c r="L153" s="60">
        <f t="shared" si="41"/>
        <v>0</v>
      </c>
      <c r="M153" s="61">
        <f t="shared" si="42"/>
        <v>0</v>
      </c>
      <c r="O153" s="5"/>
    </row>
    <row r="154" spans="3:15" hidden="1" outlineLevel="1" x14ac:dyDescent="0.2">
      <c r="C154" s="56" t="str">
        <f t="shared" si="33"/>
        <v/>
      </c>
      <c r="D154" s="57" t="str">
        <f t="shared" si="37"/>
        <v/>
      </c>
      <c r="E154" s="78">
        <f t="shared" si="32"/>
        <v>0</v>
      </c>
      <c r="F154" s="78">
        <f t="shared" si="34"/>
        <v>0</v>
      </c>
      <c r="G154" s="78">
        <f t="shared" si="35"/>
        <v>0</v>
      </c>
      <c r="H154" s="78">
        <f t="shared" si="38"/>
        <v>0</v>
      </c>
      <c r="I154" s="78">
        <f t="shared" si="39"/>
        <v>0</v>
      </c>
      <c r="J154" s="78">
        <f t="shared" si="40"/>
        <v>0</v>
      </c>
      <c r="K154" s="78">
        <f t="shared" si="36"/>
        <v>0</v>
      </c>
      <c r="L154" s="60">
        <f t="shared" si="41"/>
        <v>0</v>
      </c>
      <c r="M154" s="61">
        <f t="shared" si="42"/>
        <v>0</v>
      </c>
      <c r="O154" s="5"/>
    </row>
    <row r="155" spans="3:15" hidden="1" outlineLevel="1" x14ac:dyDescent="0.2">
      <c r="C155" s="56" t="str">
        <f t="shared" si="33"/>
        <v/>
      </c>
      <c r="D155" s="57" t="str">
        <f t="shared" si="37"/>
        <v/>
      </c>
      <c r="E155" s="78">
        <f t="shared" si="32"/>
        <v>0</v>
      </c>
      <c r="F155" s="78">
        <f t="shared" si="34"/>
        <v>0</v>
      </c>
      <c r="G155" s="78">
        <f t="shared" si="35"/>
        <v>0</v>
      </c>
      <c r="H155" s="78">
        <f t="shared" si="38"/>
        <v>0</v>
      </c>
      <c r="I155" s="78">
        <f t="shared" si="39"/>
        <v>0</v>
      </c>
      <c r="J155" s="78">
        <f t="shared" si="40"/>
        <v>0</v>
      </c>
      <c r="K155" s="78">
        <f t="shared" si="36"/>
        <v>0</v>
      </c>
      <c r="L155" s="60">
        <f t="shared" si="41"/>
        <v>0</v>
      </c>
      <c r="M155" s="61">
        <f t="shared" si="42"/>
        <v>0</v>
      </c>
      <c r="O155" s="5"/>
    </row>
    <row r="156" spans="3:15" hidden="1" outlineLevel="1" x14ac:dyDescent="0.2">
      <c r="C156" s="56" t="str">
        <f t="shared" si="33"/>
        <v/>
      </c>
      <c r="D156" s="57" t="str">
        <f t="shared" si="37"/>
        <v/>
      </c>
      <c r="E156" s="78">
        <f t="shared" si="32"/>
        <v>0</v>
      </c>
      <c r="F156" s="78">
        <f t="shared" si="34"/>
        <v>0</v>
      </c>
      <c r="G156" s="78">
        <f t="shared" si="35"/>
        <v>0</v>
      </c>
      <c r="H156" s="78">
        <f t="shared" si="38"/>
        <v>0</v>
      </c>
      <c r="I156" s="78">
        <f t="shared" si="39"/>
        <v>0</v>
      </c>
      <c r="J156" s="78">
        <f t="shared" si="40"/>
        <v>0</v>
      </c>
      <c r="K156" s="78">
        <f t="shared" si="36"/>
        <v>0</v>
      </c>
      <c r="L156" s="60">
        <f t="shared" si="41"/>
        <v>0</v>
      </c>
      <c r="M156" s="61">
        <f t="shared" si="42"/>
        <v>0</v>
      </c>
      <c r="O156" s="5"/>
    </row>
    <row r="157" spans="3:15" hidden="1" outlineLevel="1" x14ac:dyDescent="0.2">
      <c r="C157" s="56" t="str">
        <f t="shared" si="33"/>
        <v/>
      </c>
      <c r="D157" s="57" t="str">
        <f t="shared" si="37"/>
        <v/>
      </c>
      <c r="E157" s="78">
        <f t="shared" si="32"/>
        <v>0</v>
      </c>
      <c r="F157" s="78">
        <f t="shared" si="34"/>
        <v>0</v>
      </c>
      <c r="G157" s="78">
        <f t="shared" si="35"/>
        <v>0</v>
      </c>
      <c r="H157" s="78">
        <f t="shared" si="38"/>
        <v>0</v>
      </c>
      <c r="I157" s="78">
        <f t="shared" si="39"/>
        <v>0</v>
      </c>
      <c r="J157" s="78">
        <f t="shared" si="40"/>
        <v>0</v>
      </c>
      <c r="K157" s="78">
        <f t="shared" si="36"/>
        <v>0</v>
      </c>
      <c r="L157" s="60">
        <f t="shared" si="41"/>
        <v>0</v>
      </c>
      <c r="M157" s="61">
        <f t="shared" si="42"/>
        <v>0</v>
      </c>
      <c r="O157" s="5"/>
    </row>
    <row r="158" spans="3:15" hidden="1" outlineLevel="1" x14ac:dyDescent="0.2">
      <c r="C158" s="56" t="str">
        <f t="shared" si="33"/>
        <v/>
      </c>
      <c r="D158" s="57" t="str">
        <f t="shared" si="37"/>
        <v/>
      </c>
      <c r="E158" s="78">
        <f t="shared" si="32"/>
        <v>0</v>
      </c>
      <c r="F158" s="78">
        <f t="shared" si="34"/>
        <v>0</v>
      </c>
      <c r="G158" s="78">
        <f t="shared" si="35"/>
        <v>0</v>
      </c>
      <c r="H158" s="78">
        <f t="shared" si="38"/>
        <v>0</v>
      </c>
      <c r="I158" s="78">
        <f t="shared" si="39"/>
        <v>0</v>
      </c>
      <c r="J158" s="78">
        <f t="shared" si="40"/>
        <v>0</v>
      </c>
      <c r="K158" s="78">
        <f t="shared" si="36"/>
        <v>0</v>
      </c>
      <c r="L158" s="60">
        <f t="shared" si="41"/>
        <v>0</v>
      </c>
      <c r="M158" s="61">
        <f t="shared" si="42"/>
        <v>0</v>
      </c>
      <c r="O158" s="5"/>
    </row>
    <row r="159" spans="3:15" hidden="1" outlineLevel="1" x14ac:dyDescent="0.2">
      <c r="C159" s="56" t="str">
        <f t="shared" si="33"/>
        <v/>
      </c>
      <c r="D159" s="57" t="str">
        <f t="shared" si="37"/>
        <v/>
      </c>
      <c r="E159" s="78">
        <f t="shared" si="32"/>
        <v>0</v>
      </c>
      <c r="F159" s="78">
        <f t="shared" si="34"/>
        <v>0</v>
      </c>
      <c r="G159" s="78">
        <f t="shared" si="35"/>
        <v>0</v>
      </c>
      <c r="H159" s="78">
        <f t="shared" si="38"/>
        <v>0</v>
      </c>
      <c r="I159" s="78">
        <f t="shared" si="39"/>
        <v>0</v>
      </c>
      <c r="J159" s="78">
        <f t="shared" si="40"/>
        <v>0</v>
      </c>
      <c r="K159" s="78">
        <f t="shared" si="36"/>
        <v>0</v>
      </c>
      <c r="L159" s="60">
        <f t="shared" si="41"/>
        <v>0</v>
      </c>
      <c r="M159" s="61">
        <f t="shared" si="42"/>
        <v>0</v>
      </c>
      <c r="O159" s="5"/>
    </row>
    <row r="160" spans="3:15" ht="12" hidden="1" outlineLevel="1" thickBot="1" x14ac:dyDescent="0.25">
      <c r="C160" s="56" t="str">
        <f t="shared" si="33"/>
        <v/>
      </c>
      <c r="D160" s="57" t="str">
        <f t="shared" si="37"/>
        <v/>
      </c>
      <c r="E160" s="78">
        <f t="shared" si="32"/>
        <v>0</v>
      </c>
      <c r="F160" s="78">
        <f t="shared" si="34"/>
        <v>0</v>
      </c>
      <c r="G160" s="78">
        <f t="shared" si="35"/>
        <v>0</v>
      </c>
      <c r="H160" s="78">
        <f t="shared" si="38"/>
        <v>0</v>
      </c>
      <c r="I160" s="78">
        <f t="shared" si="39"/>
        <v>0</v>
      </c>
      <c r="J160" s="78">
        <f t="shared" si="40"/>
        <v>0</v>
      </c>
      <c r="K160" s="78">
        <f t="shared" si="36"/>
        <v>0</v>
      </c>
      <c r="L160" s="60">
        <f t="shared" si="41"/>
        <v>0</v>
      </c>
      <c r="M160" s="61">
        <f t="shared" si="42"/>
        <v>0</v>
      </c>
      <c r="O160" s="5"/>
    </row>
    <row r="161" spans="2:15" ht="12.75" collapsed="1" thickTop="1" thickBot="1" x14ac:dyDescent="0.25">
      <c r="C161" s="62"/>
      <c r="D161" s="62"/>
      <c r="E161" s="63"/>
      <c r="F161" s="104" t="s">
        <v>32</v>
      </c>
      <c r="G161" s="104" t="s">
        <v>33</v>
      </c>
      <c r="H161" s="104" t="s">
        <v>15</v>
      </c>
      <c r="I161" s="103" t="s">
        <v>16</v>
      </c>
      <c r="J161" s="105" t="s">
        <v>9</v>
      </c>
      <c r="K161" s="65"/>
      <c r="L161" s="64" t="s">
        <v>12</v>
      </c>
      <c r="M161" s="64" t="s">
        <v>2</v>
      </c>
      <c r="O161" s="5"/>
    </row>
    <row r="162" spans="2:15" s="30" customFormat="1" ht="12.75" thickTop="1" thickBot="1" x14ac:dyDescent="0.25">
      <c r="C162" s="66"/>
      <c r="D162" s="66"/>
      <c r="E162" s="67" t="s">
        <v>1</v>
      </c>
      <c r="F162" s="81">
        <f>_xlfn.AGGREGATE(9,4,F17:F160)</f>
        <v>-77041.903089185027</v>
      </c>
      <c r="G162" s="81">
        <f t="shared" ref="G162:J162" si="43">_xlfn.AGGREGATE(9,4,G17:G160)</f>
        <v>-99999.999999999956</v>
      </c>
      <c r="H162" s="81">
        <f t="shared" si="43"/>
        <v>-11556.285463377757</v>
      </c>
      <c r="I162" s="81">
        <f t="shared" si="43"/>
        <v>-11556.285463377757</v>
      </c>
      <c r="J162" s="81">
        <f t="shared" si="43"/>
        <v>-200154.47401594048</v>
      </c>
      <c r="K162" s="102"/>
      <c r="L162" s="68">
        <f>IRR(L16:L160)*12</f>
        <v>0.93738683373866216</v>
      </c>
      <c r="M162" s="101">
        <f>_xlfn.AGGREGATE(9,4,M16:M160)</f>
        <v>-159951.66383760457</v>
      </c>
      <c r="O162" s="5"/>
    </row>
    <row r="163" spans="2:15" s="30" customFormat="1" ht="14.25" customHeight="1" x14ac:dyDescent="0.2">
      <c r="C163" s="108"/>
      <c r="D163" s="108"/>
      <c r="E163" s="69"/>
      <c r="F163" s="70"/>
      <c r="G163" s="71"/>
      <c r="H163" s="71"/>
      <c r="I163" s="109"/>
      <c r="J163" s="111"/>
      <c r="K163" s="96"/>
      <c r="L163" s="100"/>
      <c r="M163" s="98"/>
      <c r="O163" s="5"/>
    </row>
    <row r="164" spans="2:15" s="30" customFormat="1" ht="18" customHeight="1" thickBot="1" x14ac:dyDescent="0.25">
      <c r="C164" s="66"/>
      <c r="D164" s="66"/>
      <c r="E164" s="72"/>
      <c r="F164" s="73"/>
      <c r="G164" s="74"/>
      <c r="H164" s="74"/>
      <c r="I164" s="110"/>
      <c r="J164" s="112"/>
      <c r="K164" s="97"/>
      <c r="L164" s="97"/>
      <c r="M164" s="99"/>
      <c r="O164" s="5"/>
    </row>
    <row r="165" spans="2:15" s="31" customFormat="1" x14ac:dyDescent="0.2">
      <c r="E165" s="19"/>
      <c r="F165" s="19"/>
      <c r="G165" s="19"/>
      <c r="H165" s="19"/>
      <c r="I165" s="19"/>
      <c r="J165" s="32"/>
      <c r="K165" s="33"/>
      <c r="L165" s="34"/>
      <c r="M165" s="19"/>
      <c r="O165" s="5"/>
    </row>
    <row r="166" spans="2:15" x14ac:dyDescent="0.2">
      <c r="O166" s="5"/>
    </row>
    <row r="167" spans="2:15" x14ac:dyDescent="0.2">
      <c r="I167" s="35"/>
      <c r="J167" s="35"/>
      <c r="O167" s="5"/>
    </row>
    <row r="168" spans="2:15" x14ac:dyDescent="0.2">
      <c r="O168" s="5"/>
    </row>
    <row r="169" spans="2:15" x14ac:dyDescent="0.2">
      <c r="O169" s="5"/>
    </row>
    <row r="170" spans="2:15" x14ac:dyDescent="0.2">
      <c r="O170" s="5"/>
    </row>
    <row r="171" spans="2:15" x14ac:dyDescent="0.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</sheetData>
  <sheetProtection selectLockedCells="1"/>
  <mergeCells count="4">
    <mergeCell ref="L2:M2"/>
    <mergeCell ref="C163:D163"/>
    <mergeCell ref="I163:I164"/>
    <mergeCell ref="J163:J164"/>
  </mergeCells>
  <phoneticPr fontId="21" type="noConversion"/>
  <conditionalFormatting sqref="C161:H161">
    <cfRule type="expression" dxfId="2" priority="7">
      <formula>MOD(ROW(), 4)=0</formula>
    </cfRule>
  </conditionalFormatting>
  <conditionalFormatting sqref="C16:M160">
    <cfRule type="expression" dxfId="1" priority="16">
      <formula>ROW()&gt;16+$G$6</formula>
    </cfRule>
    <cfRule type="expression" dxfId="0" priority="17">
      <formula>MOD(ROW(), 4)=0</formula>
    </cfRule>
  </conditionalFormatting>
  <dataValidations disablePrompts="1" count="1">
    <dataValidation type="whole" errorStyle="warning" allowBlank="1" showInputMessage="1" showErrorMessage="1" errorTitle="Küsüratsız Giriş" error="Küsüratsız Giriş Yapın" sqref="G3" xr:uid="{BE68C8EA-1EE0-4C02-858A-0CF0B83DFFE6}">
      <formula1>1</formula1>
      <formula2>1000000000</formula2>
    </dataValidation>
  </dataValidations>
  <pageMargins left="0.75" right="0.75" top="1" bottom="1" header="0.5" footer="0.5"/>
  <pageSetup paperSize="9" orientation="portrait" r:id="rId1"/>
  <headerFooter alignWithMargins="0">
    <oddHeader>&amp;L&amp;"Calibri,Regular"&amp;11&amp;U&amp;K000000TASNİF DIŞI</oddHeader>
    <oddFooter>&amp;L&amp;"Calibri,Regular"&amp;11&amp;U&amp;K000000TASNİF DIŞI</oddFooter>
    <evenHeader>&amp;L&amp;"Calibri,Regular"&amp;11&amp;U&amp;K000000TASNİF DIŞI</evenHeader>
    <evenFooter>&amp;L&amp;"Calibri,Regular"&amp;11&amp;U&amp;K000000TASNİF DIŞI</evenFooter>
    <firstHeader>&amp;L&amp;"Calibri,Regular"&amp;11&amp;U&amp;K000000TASNİF DIŞI</firstHeader>
    <firstFooter>&amp;L&amp;"Calibri,Regular"&amp;11&amp;U&amp;K000000TASNİF DIŞI</firstFooter>
  </headerFooter>
  <cellWatches>
    <cellWatch r="F162"/>
    <cellWatch r="G162"/>
    <cellWatch r="H162"/>
    <cellWatch r="I162"/>
    <cellWatch r="J162"/>
    <cellWatch r="K162"/>
    <cellWatch r="L162"/>
    <cellWatch r="M162"/>
  </cellWatche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3b2a402a-7aa0-470f-8732-c65458ab17ee" origin="userSelected">
  <element uid="d4613254-63f1-4b12-8c89-ea1ca2a88f12" value=""/>
</sisl>
</file>

<file path=customXml/itemProps1.xml><?xml version="1.0" encoding="utf-8"?>
<ds:datastoreItem xmlns:ds="http://schemas.openxmlformats.org/officeDocument/2006/customXml" ds:itemID="{ACB283AC-53A1-4174-8895-816E2126F2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 Kullanım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 Fatih Sever</dc:creator>
  <cp:lastModifiedBy>Ferdi SEVER</cp:lastModifiedBy>
  <dcterms:created xsi:type="dcterms:W3CDTF">2023-05-17T11:16:28Z</dcterms:created>
  <dcterms:modified xsi:type="dcterms:W3CDTF">2026-03-26T12:47:24Z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cf67c570-46f7-474b-a7af-795b8c88d31d</vt:lpwstr>
  </property>
  <property fmtid="{D5CDD505-2E9C-101B-9397-08002B2CF9AE}" pid="3" name="bjClsUserRVM">
    <vt:lpwstr>[]</vt:lpwstr>
  </property>
  <property fmtid="{D5CDD505-2E9C-101B-9397-08002B2CF9AE}" pid="4" name="bjSaver">
    <vt:lpwstr>aXP6CZHjkldqRm1LdCtqoGbjUPacQm9X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policy="3b2a402a-7aa0-470f-8732-c65458ab17ee" origin="userSelected" xmlns="http://www.boldonj</vt:lpwstr>
  </property>
  <property fmtid="{D5CDD505-2E9C-101B-9397-08002B2CF9AE}" pid="6" name="bjDocumentLabelXML-0">
    <vt:lpwstr>ames.com/2008/01/sie/internal/label"&gt;&lt;element uid="d4613254-63f1-4b12-8c89-ea1ca2a88f12" value="" /&gt;&lt;/sisl&gt;</vt:lpwstr>
  </property>
  <property fmtid="{D5CDD505-2E9C-101B-9397-08002B2CF9AE}" pid="7" name="bjDocumentSecurityLabel">
    <vt:lpwstr>TASNİF DIŞI</vt:lpwstr>
  </property>
  <property fmtid="{D5CDD505-2E9C-101B-9397-08002B2CF9AE}" pid="8" name="bjLeftHeaderLabel-first">
    <vt:lpwstr>&amp;"Calibri,Regular"&amp;11&amp;U&amp;K000000TASNİF DIŞI</vt:lpwstr>
  </property>
  <property fmtid="{D5CDD505-2E9C-101B-9397-08002B2CF9AE}" pid="9" name="bjLeftFooterLabel-first">
    <vt:lpwstr>&amp;"Calibri,Regular"&amp;11&amp;U&amp;K000000TASNİF DIŞI</vt:lpwstr>
  </property>
  <property fmtid="{D5CDD505-2E9C-101B-9397-08002B2CF9AE}" pid="10" name="bjLeftHeaderLabel-even">
    <vt:lpwstr>&amp;"Calibri,Regular"&amp;11&amp;U&amp;K000000TASNİF DIŞI</vt:lpwstr>
  </property>
  <property fmtid="{D5CDD505-2E9C-101B-9397-08002B2CF9AE}" pid="11" name="bjLeftFooterLabel-even">
    <vt:lpwstr>&amp;"Calibri,Regular"&amp;11&amp;U&amp;K000000TASNİF DIŞI</vt:lpwstr>
  </property>
  <property fmtid="{D5CDD505-2E9C-101B-9397-08002B2CF9AE}" pid="12" name="bjLeftHeaderLabel">
    <vt:lpwstr>&amp;"Calibri,Regular"&amp;11&amp;U&amp;K000000TASNİF DIŞI</vt:lpwstr>
  </property>
  <property fmtid="{D5CDD505-2E9C-101B-9397-08002B2CF9AE}" pid="13" name="bjLeftFooterLabel">
    <vt:lpwstr>&amp;"Calibri,Regular"&amp;11&amp;U&amp;K000000TASNİF DIŞI</vt:lpwstr>
  </property>
</Properties>
</file>