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sever\Desktop\"/>
    </mc:Choice>
  </mc:AlternateContent>
  <xr:revisionPtr revIDLastSave="0" documentId="13_ncr:1_{88D2AE23-9301-4952-A22A-06CE04246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vduat Faiz" sheetId="11" r:id="rId1"/>
  </sheets>
  <definedNames>
    <definedName name="faiz_check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45008.5383449074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ıra" localSheetId="0">#REF!</definedName>
    <definedName name="sıra">#REF!</definedName>
    <definedName name="sıra2">#REF!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'Mevduat Faiz'!$E$59</definedName>
    <definedName name="solver_lhs2" localSheetId="0" hidden="1">'Mevduat Faiz'!#REF!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'Mevduat Faiz'!#REF!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3</definedName>
    <definedName name="solver_rhs1" localSheetId="0" hidden="1">'Mevduat Faiz'!$E$60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imel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1" l="1"/>
  <c r="D17" i="11" s="1"/>
  <c r="G11" i="11"/>
  <c r="G6" i="11"/>
  <c r="J4" i="11"/>
  <c r="J6" i="11" s="1"/>
  <c r="D16" i="11"/>
  <c r="E16" i="11" s="1"/>
  <c r="J16" i="11" s="1"/>
  <c r="K16" i="11" s="1"/>
  <c r="J7" i="11" l="1"/>
  <c r="J9" i="11" s="1"/>
  <c r="C18" i="11"/>
  <c r="E17" i="11" l="1"/>
  <c r="F17" i="11" s="1"/>
  <c r="G17" i="11" s="1"/>
  <c r="I17" i="11" s="1"/>
  <c r="K17" i="11" s="1"/>
  <c r="D18" i="11"/>
  <c r="C19" i="11"/>
  <c r="D19" i="11" l="1"/>
  <c r="C20" i="11"/>
  <c r="C21" i="11" s="1"/>
  <c r="C22" i="11" s="1"/>
  <c r="C23" i="11" s="1"/>
  <c r="C24" i="11" s="1"/>
  <c r="C25" i="11" s="1"/>
  <c r="C26" i="11" s="1"/>
  <c r="C27" i="11" s="1"/>
  <c r="C28" i="11" s="1"/>
  <c r="C29" i="11" s="1"/>
  <c r="J17" i="11"/>
  <c r="E18" i="11" s="1"/>
  <c r="F18" i="11" s="1"/>
  <c r="D20" i="11" l="1"/>
  <c r="D21" i="11" s="1"/>
  <c r="D22" i="11" s="1"/>
  <c r="G18" i="11"/>
  <c r="I18" i="11" s="1"/>
  <c r="C30" i="11"/>
  <c r="D23" i="11" l="1"/>
  <c r="K18" i="11"/>
  <c r="J18" i="11"/>
  <c r="E19" i="11" s="1"/>
  <c r="F19" i="11" s="1"/>
  <c r="C31" i="11"/>
  <c r="D24" i="11" l="1"/>
  <c r="G19" i="11"/>
  <c r="I19" i="11" s="1"/>
  <c r="C32" i="11"/>
  <c r="D25" i="11" l="1"/>
  <c r="K19" i="11"/>
  <c r="J19" i="11"/>
  <c r="E20" i="11" s="1"/>
  <c r="F20" i="11" s="1"/>
  <c r="C33" i="11"/>
  <c r="D26" i="11" l="1"/>
  <c r="G20" i="11"/>
  <c r="I20" i="11" s="1"/>
  <c r="C34" i="11"/>
  <c r="D27" i="11" l="1"/>
  <c r="K20" i="11"/>
  <c r="J20" i="11"/>
  <c r="E21" i="11" s="1"/>
  <c r="F21" i="11" s="1"/>
  <c r="C35" i="11"/>
  <c r="D28" i="11" l="1"/>
  <c r="G21" i="11"/>
  <c r="I21" i="11" s="1"/>
  <c r="C36" i="11"/>
  <c r="D29" i="11" l="1"/>
  <c r="K21" i="11"/>
  <c r="J21" i="11"/>
  <c r="E22" i="11" s="1"/>
  <c r="F22" i="11" s="1"/>
  <c r="C37" i="11"/>
  <c r="D30" i="11" l="1"/>
  <c r="G22" i="11"/>
  <c r="I22" i="11" s="1"/>
  <c r="C38" i="11"/>
  <c r="D31" i="11" l="1"/>
  <c r="D32" i="11" s="1"/>
  <c r="K22" i="11"/>
  <c r="J22" i="11"/>
  <c r="E23" i="11" s="1"/>
  <c r="F23" i="11" s="1"/>
  <c r="C39" i="11"/>
  <c r="D33" i="11" l="1"/>
  <c r="G23" i="11"/>
  <c r="I23" i="11" s="1"/>
  <c r="C40" i="11"/>
  <c r="D34" i="11" l="1"/>
  <c r="K23" i="11"/>
  <c r="J23" i="11"/>
  <c r="E24" i="11" s="1"/>
  <c r="C41" i="11"/>
  <c r="D35" i="11" l="1"/>
  <c r="F24" i="11"/>
  <c r="G24" i="11" s="1"/>
  <c r="I24" i="11" s="1"/>
  <c r="C42" i="11"/>
  <c r="D36" i="11" l="1"/>
  <c r="K24" i="11"/>
  <c r="J24" i="11"/>
  <c r="E25" i="11" s="1"/>
  <c r="F25" i="11" s="1"/>
  <c r="G25" i="11" s="1"/>
  <c r="I25" i="11" s="1"/>
  <c r="C43" i="11"/>
  <c r="D37" i="11" l="1"/>
  <c r="C44" i="11"/>
  <c r="K25" i="11"/>
  <c r="J25" i="11"/>
  <c r="E26" i="11" s="1"/>
  <c r="F26" i="11" s="1"/>
  <c r="D38" i="11" l="1"/>
  <c r="D39" i="11" s="1"/>
  <c r="C45" i="11"/>
  <c r="G26" i="11"/>
  <c r="I26" i="11" s="1"/>
  <c r="D40" i="11" l="1"/>
  <c r="C46" i="11"/>
  <c r="K26" i="11"/>
  <c r="J26" i="11"/>
  <c r="E27" i="11" s="1"/>
  <c r="F27" i="11" s="1"/>
  <c r="D41" i="11" l="1"/>
  <c r="C47" i="11"/>
  <c r="G27" i="11"/>
  <c r="I27" i="11" s="1"/>
  <c r="D42" i="11" l="1"/>
  <c r="C48" i="11"/>
  <c r="K27" i="11"/>
  <c r="J27" i="11"/>
  <c r="E28" i="11" s="1"/>
  <c r="F28" i="11" s="1"/>
  <c r="D43" i="11" l="1"/>
  <c r="C49" i="11"/>
  <c r="G28" i="11"/>
  <c r="I28" i="11" s="1"/>
  <c r="D44" i="11" l="1"/>
  <c r="C50" i="11"/>
  <c r="K28" i="11"/>
  <c r="J28" i="11"/>
  <c r="E29" i="11" s="1"/>
  <c r="F29" i="11" s="1"/>
  <c r="D45" i="11" l="1"/>
  <c r="C51" i="11"/>
  <c r="G29" i="11"/>
  <c r="I29" i="11" s="1"/>
  <c r="D46" i="11" l="1"/>
  <c r="C52" i="11"/>
  <c r="K29" i="11"/>
  <c r="J29" i="11"/>
  <c r="E30" i="11" s="1"/>
  <c r="F30" i="11" s="1"/>
  <c r="D47" i="11" l="1"/>
  <c r="C53" i="11"/>
  <c r="G30" i="11"/>
  <c r="I30" i="11" s="1"/>
  <c r="D48" i="11" l="1"/>
  <c r="C54" i="11"/>
  <c r="K30" i="11"/>
  <c r="J30" i="11"/>
  <c r="E31" i="11" s="1"/>
  <c r="F31" i="11" s="1"/>
  <c r="D49" i="11" l="1"/>
  <c r="C55" i="11"/>
  <c r="G31" i="11"/>
  <c r="I31" i="11" s="1"/>
  <c r="K31" i="11" s="1"/>
  <c r="D50" i="11" l="1"/>
  <c r="C56" i="11"/>
  <c r="J31" i="11"/>
  <c r="E32" i="11" s="1"/>
  <c r="F32" i="11" s="1"/>
  <c r="D51" i="11" l="1"/>
  <c r="C57" i="11"/>
  <c r="G32" i="11"/>
  <c r="I32" i="11" s="1"/>
  <c r="D52" i="11" l="1"/>
  <c r="C58" i="11"/>
  <c r="K32" i="11"/>
  <c r="J32" i="11"/>
  <c r="E33" i="11" s="1"/>
  <c r="F33" i="11" s="1"/>
  <c r="D53" i="11" l="1"/>
  <c r="C59" i="11"/>
  <c r="G33" i="11"/>
  <c r="I33" i="11" s="1"/>
  <c r="D54" i="11" l="1"/>
  <c r="C60" i="11"/>
  <c r="K33" i="11"/>
  <c r="J33" i="11"/>
  <c r="E34" i="11" s="1"/>
  <c r="F34" i="11" s="1"/>
  <c r="D55" i="11" l="1"/>
  <c r="C61" i="11"/>
  <c r="G34" i="11"/>
  <c r="I34" i="11" s="1"/>
  <c r="D56" i="11" l="1"/>
  <c r="C62" i="11"/>
  <c r="K34" i="11"/>
  <c r="J34" i="11"/>
  <c r="E35" i="11" s="1"/>
  <c r="F35" i="11" s="1"/>
  <c r="D57" i="11" l="1"/>
  <c r="C63" i="11"/>
  <c r="G35" i="11"/>
  <c r="I35" i="11" s="1"/>
  <c r="D58" i="11" l="1"/>
  <c r="C64" i="11"/>
  <c r="K35" i="11"/>
  <c r="J35" i="11"/>
  <c r="E36" i="11" s="1"/>
  <c r="F36" i="11" s="1"/>
  <c r="D59" i="11" l="1"/>
  <c r="C65" i="11"/>
  <c r="G36" i="11"/>
  <c r="I36" i="11" s="1"/>
  <c r="D60" i="11" l="1"/>
  <c r="C66" i="11"/>
  <c r="J36" i="11"/>
  <c r="E37" i="11" s="1"/>
  <c r="F37" i="11" s="1"/>
  <c r="K36" i="11"/>
  <c r="D61" i="11" l="1"/>
  <c r="C67" i="11"/>
  <c r="G37" i="11"/>
  <c r="I37" i="11" s="1"/>
  <c r="D62" i="11" l="1"/>
  <c r="C68" i="11"/>
  <c r="K37" i="11"/>
  <c r="J37" i="11"/>
  <c r="E38" i="11" s="1"/>
  <c r="F38" i="11" s="1"/>
  <c r="D63" i="11" l="1"/>
  <c r="C69" i="11"/>
  <c r="G38" i="11"/>
  <c r="I38" i="11" s="1"/>
  <c r="D64" i="11" l="1"/>
  <c r="C70" i="11"/>
  <c r="K38" i="11"/>
  <c r="J38" i="11"/>
  <c r="E39" i="11" s="1"/>
  <c r="F39" i="11" s="1"/>
  <c r="D65" i="11" l="1"/>
  <c r="C71" i="11"/>
  <c r="G39" i="11"/>
  <c r="I39" i="11" s="1"/>
  <c r="D66" i="11" l="1"/>
  <c r="C72" i="11"/>
  <c r="K39" i="11"/>
  <c r="J39" i="11"/>
  <c r="E40" i="11" s="1"/>
  <c r="F40" i="11" s="1"/>
  <c r="D67" i="11" l="1"/>
  <c r="C73" i="11"/>
  <c r="G40" i="11"/>
  <c r="I40" i="11" s="1"/>
  <c r="D68" i="11" l="1"/>
  <c r="C74" i="11"/>
  <c r="K40" i="11"/>
  <c r="J40" i="11"/>
  <c r="E41" i="11" s="1"/>
  <c r="F41" i="11" s="1"/>
  <c r="D69" i="11" l="1"/>
  <c r="C75" i="11"/>
  <c r="G41" i="11"/>
  <c r="I41" i="11" s="1"/>
  <c r="D70" i="11" l="1"/>
  <c r="C76" i="11"/>
  <c r="K41" i="11"/>
  <c r="J41" i="11"/>
  <c r="E42" i="11" s="1"/>
  <c r="F42" i="11" s="1"/>
  <c r="D71" i="11" l="1"/>
  <c r="C77" i="11"/>
  <c r="G42" i="11"/>
  <c r="I42" i="11" s="1"/>
  <c r="D72" i="11" l="1"/>
  <c r="C78" i="11"/>
  <c r="K42" i="11"/>
  <c r="J42" i="11"/>
  <c r="E43" i="11" s="1"/>
  <c r="F43" i="11" s="1"/>
  <c r="D73" i="11" l="1"/>
  <c r="C79" i="11"/>
  <c r="G43" i="11"/>
  <c r="I43" i="11" s="1"/>
  <c r="D74" i="11" l="1"/>
  <c r="C80" i="11"/>
  <c r="K43" i="11"/>
  <c r="J43" i="11"/>
  <c r="E44" i="11" s="1"/>
  <c r="F44" i="11" s="1"/>
  <c r="D75" i="11" l="1"/>
  <c r="C81" i="11"/>
  <c r="G44" i="11"/>
  <c r="I44" i="11" s="1"/>
  <c r="D76" i="11" l="1"/>
  <c r="C82" i="11"/>
  <c r="K44" i="11"/>
  <c r="J44" i="11"/>
  <c r="E45" i="11" s="1"/>
  <c r="F45" i="11" s="1"/>
  <c r="D77" i="11" l="1"/>
  <c r="C83" i="11"/>
  <c r="G45" i="11"/>
  <c r="I45" i="11" s="1"/>
  <c r="D78" i="11" l="1"/>
  <c r="C84" i="11"/>
  <c r="K45" i="11"/>
  <c r="J45" i="11"/>
  <c r="E46" i="11" s="1"/>
  <c r="F46" i="11" s="1"/>
  <c r="D79" i="11" l="1"/>
  <c r="C85" i="11"/>
  <c r="G46" i="11"/>
  <c r="I46" i="11" s="1"/>
  <c r="D80" i="11" l="1"/>
  <c r="C86" i="11"/>
  <c r="K46" i="11"/>
  <c r="J46" i="11"/>
  <c r="E47" i="11" s="1"/>
  <c r="F47" i="11" s="1"/>
  <c r="D81" i="11" l="1"/>
  <c r="C87" i="11"/>
  <c r="G47" i="11"/>
  <c r="I47" i="11" s="1"/>
  <c r="D82" i="11" l="1"/>
  <c r="C88" i="11"/>
  <c r="K47" i="11"/>
  <c r="J47" i="11"/>
  <c r="E48" i="11" s="1"/>
  <c r="F48" i="11" s="1"/>
  <c r="D83" i="11" l="1"/>
  <c r="C89" i="11"/>
  <c r="G48" i="11"/>
  <c r="I48" i="11" s="1"/>
  <c r="D84" i="11" l="1"/>
  <c r="C90" i="11"/>
  <c r="J48" i="11"/>
  <c r="E49" i="11" s="1"/>
  <c r="F49" i="11" s="1"/>
  <c r="K48" i="11"/>
  <c r="D85" i="11" l="1"/>
  <c r="C91" i="11"/>
  <c r="G49" i="11"/>
  <c r="I49" i="11" s="1"/>
  <c r="K49" i="11" s="1"/>
  <c r="D86" i="11" l="1"/>
  <c r="C92" i="11"/>
  <c r="J49" i="11"/>
  <c r="E50" i="11" s="1"/>
  <c r="F50" i="11" s="1"/>
  <c r="D87" i="11" l="1"/>
  <c r="C93" i="11"/>
  <c r="G50" i="11"/>
  <c r="I50" i="11" s="1"/>
  <c r="D88" i="11" l="1"/>
  <c r="C94" i="11"/>
  <c r="K50" i="11"/>
  <c r="J50" i="11"/>
  <c r="E51" i="11" s="1"/>
  <c r="F51" i="11" s="1"/>
  <c r="D89" i="11" l="1"/>
  <c r="C95" i="11"/>
  <c r="G51" i="11"/>
  <c r="I51" i="11" s="1"/>
  <c r="K51" i="11" s="1"/>
  <c r="D90" i="11" l="1"/>
  <c r="C96" i="11"/>
  <c r="J51" i="11"/>
  <c r="E52" i="11" s="1"/>
  <c r="F52" i="11" s="1"/>
  <c r="D91" i="11" l="1"/>
  <c r="C97" i="11"/>
  <c r="G52" i="11"/>
  <c r="I52" i="11" s="1"/>
  <c r="K52" i="11" s="1"/>
  <c r="D92" i="11" l="1"/>
  <c r="C98" i="11"/>
  <c r="J52" i="11"/>
  <c r="E53" i="11" s="1"/>
  <c r="D93" i="11" l="1"/>
  <c r="F53" i="11"/>
  <c r="G53" i="11" s="1"/>
  <c r="I53" i="11" s="1"/>
  <c r="C99" i="11"/>
  <c r="K53" i="11" l="1"/>
  <c r="J53" i="11"/>
  <c r="E54" i="11" s="1"/>
  <c r="F54" i="11" s="1"/>
  <c r="G54" i="11" s="1"/>
  <c r="I54" i="11" s="1"/>
  <c r="K54" i="11" s="1"/>
  <c r="D94" i="11"/>
  <c r="C100" i="11"/>
  <c r="D95" i="11" l="1"/>
  <c r="C101" i="11"/>
  <c r="J54" i="11"/>
  <c r="E55" i="11" s="1"/>
  <c r="D96" i="11" l="1"/>
  <c r="F55" i="11"/>
  <c r="G55" i="11" s="1"/>
  <c r="I55" i="11" s="1"/>
  <c r="C102" i="11"/>
  <c r="K55" i="11" l="1"/>
  <c r="J55" i="11"/>
  <c r="E56" i="11" s="1"/>
  <c r="D97" i="11"/>
  <c r="C103" i="11"/>
  <c r="D98" i="11" l="1"/>
  <c r="F56" i="11"/>
  <c r="G56" i="11" s="1"/>
  <c r="I56" i="11" s="1"/>
  <c r="C104" i="11"/>
  <c r="K56" i="11" l="1"/>
  <c r="J56" i="11"/>
  <c r="E57" i="11" s="1"/>
  <c r="D99" i="11"/>
  <c r="C105" i="11"/>
  <c r="D100" i="11" l="1"/>
  <c r="F57" i="11"/>
  <c r="G57" i="11" s="1"/>
  <c r="I57" i="11" s="1"/>
  <c r="C106" i="11"/>
  <c r="K57" i="11" l="1"/>
  <c r="J57" i="11"/>
  <c r="E58" i="11" s="1"/>
  <c r="D101" i="11"/>
  <c r="C107" i="11"/>
  <c r="D102" i="11" l="1"/>
  <c r="F58" i="11"/>
  <c r="G58" i="11" s="1"/>
  <c r="I58" i="11" s="1"/>
  <c r="C108" i="11"/>
  <c r="K58" i="11" l="1"/>
  <c r="J58" i="11"/>
  <c r="E59" i="11" s="1"/>
  <c r="D103" i="11"/>
  <c r="C109" i="11"/>
  <c r="F59" i="11" l="1"/>
  <c r="G59" i="11" s="1"/>
  <c r="I59" i="11" s="1"/>
  <c r="D104" i="11"/>
  <c r="C110" i="11"/>
  <c r="K59" i="11" l="1"/>
  <c r="J59" i="11"/>
  <c r="E60" i="11" s="1"/>
  <c r="D105" i="11"/>
  <c r="C111" i="11"/>
  <c r="F60" i="11" l="1"/>
  <c r="G60" i="11" s="1"/>
  <c r="I60" i="11" s="1"/>
  <c r="K60" i="11" s="1"/>
  <c r="D106" i="11"/>
  <c r="C112" i="11"/>
  <c r="J60" i="11" l="1"/>
  <c r="E61" i="11" s="1"/>
  <c r="D107" i="11"/>
  <c r="C113" i="11"/>
  <c r="F61" i="11" l="1"/>
  <c r="G61" i="11" s="1"/>
  <c r="I61" i="11" s="1"/>
  <c r="K61" i="11" s="1"/>
  <c r="D108" i="11"/>
  <c r="C114" i="11"/>
  <c r="J61" i="11" l="1"/>
  <c r="E62" i="11" s="1"/>
  <c r="D109" i="11"/>
  <c r="C115" i="11"/>
  <c r="F62" i="11" l="1"/>
  <c r="G62" i="11" s="1"/>
  <c r="I62" i="11" s="1"/>
  <c r="K62" i="11" s="1"/>
  <c r="D110" i="11"/>
  <c r="C116" i="11"/>
  <c r="J62" i="11" l="1"/>
  <c r="E63" i="11" s="1"/>
  <c r="D111" i="11"/>
  <c r="C117" i="11"/>
  <c r="F63" i="11" l="1"/>
  <c r="G63" i="11" s="1"/>
  <c r="I63" i="11" s="1"/>
  <c r="K63" i="11" s="1"/>
  <c r="D112" i="11"/>
  <c r="C118" i="11"/>
  <c r="J63" i="11" l="1"/>
  <c r="E64" i="11" s="1"/>
  <c r="D113" i="11"/>
  <c r="C119" i="11"/>
  <c r="F64" i="11" l="1"/>
  <c r="G64" i="11" s="1"/>
  <c r="I64" i="11" s="1"/>
  <c r="K64" i="11" s="1"/>
  <c r="D114" i="11"/>
  <c r="C120" i="11"/>
  <c r="J64" i="11" l="1"/>
  <c r="E65" i="11" s="1"/>
  <c r="D115" i="11"/>
  <c r="C121" i="11"/>
  <c r="F65" i="11" l="1"/>
  <c r="G65" i="11" s="1"/>
  <c r="I65" i="11" s="1"/>
  <c r="K65" i="11" s="1"/>
  <c r="D116" i="11"/>
  <c r="C122" i="11"/>
  <c r="J65" i="11" l="1"/>
  <c r="E66" i="11" s="1"/>
  <c r="F66" i="11" s="1"/>
  <c r="G66" i="11" s="1"/>
  <c r="I66" i="11" s="1"/>
  <c r="K66" i="11" s="1"/>
  <c r="D117" i="11"/>
  <c r="C123" i="11"/>
  <c r="J66" i="11" l="1"/>
  <c r="E67" i="11" s="1"/>
  <c r="F67" i="11" s="1"/>
  <c r="G67" i="11" s="1"/>
  <c r="I67" i="11" s="1"/>
  <c r="K67" i="11" s="1"/>
  <c r="D118" i="11"/>
  <c r="C124" i="11"/>
  <c r="J67" i="11" l="1"/>
  <c r="E68" i="11" s="1"/>
  <c r="F68" i="11" s="1"/>
  <c r="G68" i="11" s="1"/>
  <c r="I68" i="11" s="1"/>
  <c r="K68" i="11" s="1"/>
  <c r="D119" i="11"/>
  <c r="C125" i="11"/>
  <c r="J68" i="11" l="1"/>
  <c r="E69" i="11" s="1"/>
  <c r="F69" i="11" s="1"/>
  <c r="G69" i="11" s="1"/>
  <c r="I69" i="11" s="1"/>
  <c r="K69" i="11" s="1"/>
  <c r="D120" i="11"/>
  <c r="C126" i="11"/>
  <c r="J69" i="11" l="1"/>
  <c r="E70" i="11" s="1"/>
  <c r="F70" i="11" s="1"/>
  <c r="G70" i="11" s="1"/>
  <c r="I70" i="11" s="1"/>
  <c r="K70" i="11" s="1"/>
  <c r="D121" i="11"/>
  <c r="C127" i="11"/>
  <c r="J70" i="11" l="1"/>
  <c r="E71" i="11" s="1"/>
  <c r="D122" i="11"/>
  <c r="C128" i="11"/>
  <c r="F71" i="11" l="1"/>
  <c r="G71" i="11" s="1"/>
  <c r="I71" i="11" s="1"/>
  <c r="K71" i="11" s="1"/>
  <c r="D123" i="11"/>
  <c r="C129" i="11"/>
  <c r="J71" i="11" l="1"/>
  <c r="E72" i="11" s="1"/>
  <c r="D124" i="11"/>
  <c r="C130" i="11"/>
  <c r="F72" i="11" l="1"/>
  <c r="G72" i="11" s="1"/>
  <c r="I72" i="11" s="1"/>
  <c r="K72" i="11" s="1"/>
  <c r="D125" i="11"/>
  <c r="C131" i="11"/>
  <c r="J72" i="11" l="1"/>
  <c r="E73" i="11" s="1"/>
  <c r="D126" i="11"/>
  <c r="C132" i="11"/>
  <c r="F73" i="11" l="1"/>
  <c r="G73" i="11" s="1"/>
  <c r="I73" i="11" s="1"/>
  <c r="K73" i="11" s="1"/>
  <c r="D127" i="11"/>
  <c r="C133" i="11"/>
  <c r="J73" i="11" l="1"/>
  <c r="E74" i="11" s="1"/>
  <c r="F74" i="11" s="1"/>
  <c r="G74" i="11" s="1"/>
  <c r="I74" i="11" s="1"/>
  <c r="K74" i="11" s="1"/>
  <c r="D128" i="11"/>
  <c r="C134" i="11"/>
  <c r="J74" i="11" l="1"/>
  <c r="E75" i="11" s="1"/>
  <c r="F75" i="11" s="1"/>
  <c r="G75" i="11" s="1"/>
  <c r="I75" i="11" s="1"/>
  <c r="K75" i="11" s="1"/>
  <c r="D129" i="11"/>
  <c r="C135" i="11"/>
  <c r="J75" i="11" l="1"/>
  <c r="E76" i="11" s="1"/>
  <c r="F76" i="11" s="1"/>
  <c r="G76" i="11" s="1"/>
  <c r="I76" i="11" s="1"/>
  <c r="D130" i="11"/>
  <c r="C136" i="11"/>
  <c r="K76" i="11" l="1"/>
  <c r="J76" i="11"/>
  <c r="E77" i="11" s="1"/>
  <c r="D131" i="11"/>
  <c r="C137" i="11"/>
  <c r="D132" i="11" l="1"/>
  <c r="F77" i="11"/>
  <c r="G77" i="11" s="1"/>
  <c r="I77" i="11" s="1"/>
  <c r="C138" i="11"/>
  <c r="K77" i="11" l="1"/>
  <c r="J77" i="11"/>
  <c r="E78" i="11" s="1"/>
  <c r="D133" i="11"/>
  <c r="C139" i="11"/>
  <c r="D134" i="11" l="1"/>
  <c r="F78" i="11"/>
  <c r="G78" i="11" s="1"/>
  <c r="I78" i="11" s="1"/>
  <c r="C140" i="11"/>
  <c r="K78" i="11" l="1"/>
  <c r="J78" i="11"/>
  <c r="E79" i="11" s="1"/>
  <c r="D135" i="11"/>
  <c r="C141" i="11"/>
  <c r="D136" i="11" l="1"/>
  <c r="D137" i="11" s="1"/>
  <c r="F79" i="11"/>
  <c r="G79" i="11" s="1"/>
  <c r="I79" i="11" s="1"/>
  <c r="C142" i="11"/>
  <c r="D138" i="11" l="1"/>
  <c r="K79" i="11"/>
  <c r="J79" i="11"/>
  <c r="E80" i="11" s="1"/>
  <c r="C143" i="11"/>
  <c r="D139" i="11" l="1"/>
  <c r="F80" i="11"/>
  <c r="G80" i="11" s="1"/>
  <c r="I80" i="11" s="1"/>
  <c r="K80" i="11" s="1"/>
  <c r="C144" i="11"/>
  <c r="D140" i="11" l="1"/>
  <c r="J80" i="11"/>
  <c r="E81" i="11" s="1"/>
  <c r="C145" i="11"/>
  <c r="D141" i="11" l="1"/>
  <c r="F81" i="11"/>
  <c r="G81" i="11" s="1"/>
  <c r="I81" i="11" s="1"/>
  <c r="C146" i="11"/>
  <c r="D142" i="11" l="1"/>
  <c r="K81" i="11"/>
  <c r="J81" i="11"/>
  <c r="E82" i="11" s="1"/>
  <c r="C147" i="11"/>
  <c r="D143" i="11" l="1"/>
  <c r="F82" i="11"/>
  <c r="G82" i="11" s="1"/>
  <c r="I82" i="11" s="1"/>
  <c r="C148" i="11"/>
  <c r="D144" i="11" l="1"/>
  <c r="K82" i="11"/>
  <c r="J82" i="11"/>
  <c r="E83" i="11" s="1"/>
  <c r="C149" i="11"/>
  <c r="D145" i="11" l="1"/>
  <c r="F83" i="11"/>
  <c r="G83" i="11" s="1"/>
  <c r="I83" i="11" s="1"/>
  <c r="C150" i="11"/>
  <c r="D146" i="11" l="1"/>
  <c r="D147" i="11" s="1"/>
  <c r="K83" i="11"/>
  <c r="J83" i="11"/>
  <c r="E84" i="11" s="1"/>
  <c r="C151" i="11"/>
  <c r="D148" i="11" l="1"/>
  <c r="F84" i="11"/>
  <c r="G84" i="11" s="1"/>
  <c r="I84" i="11" s="1"/>
  <c r="C152" i="11"/>
  <c r="D149" i="11" l="1"/>
  <c r="K84" i="11"/>
  <c r="J84" i="11"/>
  <c r="E85" i="11" s="1"/>
  <c r="C153" i="11"/>
  <c r="D150" i="11" l="1"/>
  <c r="F85" i="11"/>
  <c r="G85" i="11" s="1"/>
  <c r="I85" i="11" s="1"/>
  <c r="C154" i="11"/>
  <c r="D151" i="11" l="1"/>
  <c r="K85" i="11"/>
  <c r="J85" i="11"/>
  <c r="E86" i="11" s="1"/>
  <c r="C155" i="11"/>
  <c r="D152" i="11" l="1"/>
  <c r="F86" i="11"/>
  <c r="G86" i="11" s="1"/>
  <c r="I86" i="11" s="1"/>
  <c r="K86" i="11" s="1"/>
  <c r="C156" i="11"/>
  <c r="D153" i="11" l="1"/>
  <c r="J86" i="11"/>
  <c r="E87" i="11" s="1"/>
  <c r="C157" i="11"/>
  <c r="D154" i="11" l="1"/>
  <c r="F87" i="11"/>
  <c r="G87" i="11" s="1"/>
  <c r="I87" i="11" s="1"/>
  <c r="C158" i="11"/>
  <c r="D155" i="11" l="1"/>
  <c r="K87" i="11"/>
  <c r="J87" i="11"/>
  <c r="E88" i="11" s="1"/>
  <c r="C159" i="11"/>
  <c r="D156" i="11" l="1"/>
  <c r="D157" i="11" s="1"/>
  <c r="F88" i="11"/>
  <c r="G88" i="11" s="1"/>
  <c r="I88" i="11" s="1"/>
  <c r="K88" i="11" s="1"/>
  <c r="C160" i="11"/>
  <c r="D158" i="11" l="1"/>
  <c r="J88" i="11"/>
  <c r="E89" i="11" s="1"/>
  <c r="F89" i="11" s="1"/>
  <c r="G89" i="11" s="1"/>
  <c r="I89" i="11" s="1"/>
  <c r="D159" i="11" l="1"/>
  <c r="K89" i="11"/>
  <c r="J89" i="11"/>
  <c r="E90" i="11" s="1"/>
  <c r="D160" i="11" l="1"/>
  <c r="F90" i="11"/>
  <c r="G90" i="11" s="1"/>
  <c r="I90" i="11" s="1"/>
  <c r="K90" i="11" l="1"/>
  <c r="J90" i="11"/>
  <c r="E91" i="11" s="1"/>
  <c r="F91" i="11" l="1"/>
  <c r="G91" i="11" s="1"/>
  <c r="I91" i="11" s="1"/>
  <c r="K91" i="11" l="1"/>
  <c r="J91" i="11"/>
  <c r="E92" i="11" s="1"/>
  <c r="F92" i="11" l="1"/>
  <c r="G92" i="11" s="1"/>
  <c r="I92" i="11" s="1"/>
  <c r="K92" i="11" s="1"/>
  <c r="J92" i="11" l="1"/>
  <c r="E93" i="11" s="1"/>
  <c r="F93" i="11" s="1"/>
  <c r="G93" i="11" s="1"/>
  <c r="I93" i="11" s="1"/>
  <c r="K93" i="11" s="1"/>
  <c r="J93" i="11" l="1"/>
  <c r="E94" i="11" s="1"/>
  <c r="F94" i="11" s="1"/>
  <c r="G94" i="11" s="1"/>
  <c r="I94" i="11" s="1"/>
  <c r="K94" i="11" l="1"/>
  <c r="J94" i="11"/>
  <c r="E95" i="11" s="1"/>
  <c r="F95" i="11" l="1"/>
  <c r="G95" i="11" s="1"/>
  <c r="I95" i="11" s="1"/>
  <c r="K95" i="11" l="1"/>
  <c r="J95" i="11"/>
  <c r="E96" i="11" s="1"/>
  <c r="F96" i="11" l="1"/>
  <c r="G96" i="11" s="1"/>
  <c r="I96" i="11" s="1"/>
  <c r="K96" i="11" l="1"/>
  <c r="J96" i="11"/>
  <c r="E97" i="11" s="1"/>
  <c r="F97" i="11" l="1"/>
  <c r="G97" i="11" s="1"/>
  <c r="I97" i="11" s="1"/>
  <c r="K97" i="11" l="1"/>
  <c r="J97" i="11"/>
  <c r="E98" i="11" s="1"/>
  <c r="F98" i="11" l="1"/>
  <c r="G98" i="11" s="1"/>
  <c r="I98" i="11" s="1"/>
  <c r="K98" i="11" l="1"/>
  <c r="J98" i="11"/>
  <c r="E99" i="11" s="1"/>
  <c r="F99" i="11" l="1"/>
  <c r="G99" i="11" s="1"/>
  <c r="I99" i="11" s="1"/>
  <c r="K99" i="11" l="1"/>
  <c r="J99" i="11"/>
  <c r="E100" i="11" s="1"/>
  <c r="F100" i="11" l="1"/>
  <c r="G100" i="11" s="1"/>
  <c r="I100" i="11" s="1"/>
  <c r="K100" i="11" l="1"/>
  <c r="J100" i="11"/>
  <c r="E101" i="11" s="1"/>
  <c r="F101" i="11" l="1"/>
  <c r="G101" i="11" s="1"/>
  <c r="I101" i="11" s="1"/>
  <c r="K101" i="11" l="1"/>
  <c r="J101" i="11"/>
  <c r="E102" i="11" s="1"/>
  <c r="F102" i="11" l="1"/>
  <c r="G102" i="11" s="1"/>
  <c r="I102" i="11" s="1"/>
  <c r="K102" i="11" l="1"/>
  <c r="J102" i="11"/>
  <c r="E103" i="11" s="1"/>
  <c r="F103" i="11" l="1"/>
  <c r="G103" i="11" s="1"/>
  <c r="I103" i="11" s="1"/>
  <c r="K103" i="11" l="1"/>
  <c r="J103" i="11"/>
  <c r="E104" i="11" s="1"/>
  <c r="F104" i="11" l="1"/>
  <c r="G104" i="11" s="1"/>
  <c r="I104" i="11" s="1"/>
  <c r="K104" i="11" s="1"/>
  <c r="J104" i="11" l="1"/>
  <c r="E105" i="11" s="1"/>
  <c r="F105" i="11" s="1"/>
  <c r="G105" i="11" s="1"/>
  <c r="I105" i="11" s="1"/>
  <c r="K105" i="11" l="1"/>
  <c r="J105" i="11"/>
  <c r="E106" i="11" s="1"/>
  <c r="F106" i="11" l="1"/>
  <c r="G106" i="11" s="1"/>
  <c r="I106" i="11" s="1"/>
  <c r="K106" i="11" l="1"/>
  <c r="J106" i="11"/>
  <c r="E107" i="11" s="1"/>
  <c r="F107" i="11" l="1"/>
  <c r="G107" i="11" s="1"/>
  <c r="I107" i="11" s="1"/>
  <c r="K107" i="11" l="1"/>
  <c r="J107" i="11"/>
  <c r="E108" i="11" s="1"/>
  <c r="F108" i="11" l="1"/>
  <c r="G108" i="11" s="1"/>
  <c r="I108" i="11" s="1"/>
  <c r="K108" i="11" l="1"/>
  <c r="J108" i="11"/>
  <c r="E109" i="11" s="1"/>
  <c r="F109" i="11" l="1"/>
  <c r="G109" i="11" s="1"/>
  <c r="I109" i="11" s="1"/>
  <c r="K109" i="11" l="1"/>
  <c r="J109" i="11"/>
  <c r="E110" i="11" s="1"/>
  <c r="F110" i="11" l="1"/>
  <c r="G110" i="11" l="1"/>
  <c r="I110" i="11" s="1"/>
  <c r="K110" i="11" l="1"/>
  <c r="J110" i="11"/>
  <c r="E111" i="11" s="1"/>
  <c r="F111" i="11" l="1"/>
  <c r="G111" i="11" l="1"/>
  <c r="I111" i="11" s="1"/>
  <c r="K111" i="11" l="1"/>
  <c r="J111" i="11"/>
  <c r="E112" i="11" s="1"/>
  <c r="F112" i="11" l="1"/>
  <c r="G112" i="11" l="1"/>
  <c r="I112" i="11" s="1"/>
  <c r="K112" i="11" l="1"/>
  <c r="J112" i="11"/>
  <c r="E113" i="11" s="1"/>
  <c r="F113" i="11" l="1"/>
  <c r="G113" i="11" l="1"/>
  <c r="I113" i="11" s="1"/>
  <c r="K113" i="11" l="1"/>
  <c r="J113" i="11"/>
  <c r="E114" i="11" s="1"/>
  <c r="F114" i="11" l="1"/>
  <c r="G114" i="11" l="1"/>
  <c r="I114" i="11" s="1"/>
  <c r="K114" i="11" l="1"/>
  <c r="J114" i="11"/>
  <c r="E115" i="11" s="1"/>
  <c r="F115" i="11" l="1"/>
  <c r="G115" i="11" s="1"/>
  <c r="I115" i="11" s="1"/>
  <c r="K115" i="11" s="1"/>
  <c r="J115" i="11" l="1"/>
  <c r="E116" i="11" s="1"/>
  <c r="F116" i="11" l="1"/>
  <c r="G116" i="11" s="1"/>
  <c r="I116" i="11" s="1"/>
  <c r="K116" i="11" s="1"/>
  <c r="J116" i="11" l="1"/>
  <c r="E117" i="11" s="1"/>
  <c r="F117" i="11" s="1"/>
  <c r="G117" i="11" s="1"/>
  <c r="I117" i="11" s="1"/>
  <c r="K117" i="11" l="1"/>
  <c r="J117" i="11"/>
  <c r="E118" i="11" s="1"/>
  <c r="F118" i="11" l="1"/>
  <c r="G118" i="11" s="1"/>
  <c r="I118" i="11" s="1"/>
  <c r="K118" i="11" l="1"/>
  <c r="J118" i="11"/>
  <c r="E119" i="11" s="1"/>
  <c r="F119" i="11" l="1"/>
  <c r="G119" i="11" s="1"/>
  <c r="I119" i="11" s="1"/>
  <c r="K119" i="11" l="1"/>
  <c r="J119" i="11"/>
  <c r="E120" i="11" s="1"/>
  <c r="F120" i="11" l="1"/>
  <c r="G120" i="11" s="1"/>
  <c r="I120" i="11" s="1"/>
  <c r="K120" i="11" l="1"/>
  <c r="J120" i="11"/>
  <c r="E121" i="11" s="1"/>
  <c r="F121" i="11" l="1"/>
  <c r="G121" i="11" s="1"/>
  <c r="I121" i="11" s="1"/>
  <c r="K121" i="11" l="1"/>
  <c r="J121" i="11"/>
  <c r="E122" i="11" s="1"/>
  <c r="F122" i="11" l="1"/>
  <c r="G122" i="11" s="1"/>
  <c r="I122" i="11" s="1"/>
  <c r="K122" i="11" l="1"/>
  <c r="J122" i="11"/>
  <c r="E123" i="11" s="1"/>
  <c r="F123" i="11" l="1"/>
  <c r="G123" i="11" s="1"/>
  <c r="I123" i="11" s="1"/>
  <c r="K123" i="11" l="1"/>
  <c r="J123" i="11"/>
  <c r="E124" i="11" s="1"/>
  <c r="F124" i="11" l="1"/>
  <c r="G124" i="11" s="1"/>
  <c r="I124" i="11" s="1"/>
  <c r="K124" i="11" l="1"/>
  <c r="J124" i="11"/>
  <c r="E125" i="11" s="1"/>
  <c r="F125" i="11" l="1"/>
  <c r="G125" i="11" s="1"/>
  <c r="I125" i="11" s="1"/>
  <c r="K125" i="11" l="1"/>
  <c r="J125" i="11"/>
  <c r="E126" i="11" s="1"/>
  <c r="F126" i="11" l="1"/>
  <c r="G126" i="11" s="1"/>
  <c r="I126" i="11" s="1"/>
  <c r="K126" i="11" s="1"/>
  <c r="J126" i="11" l="1"/>
  <c r="E127" i="11" s="1"/>
  <c r="F127" i="11" s="1"/>
  <c r="G127" i="11" s="1"/>
  <c r="I127" i="11" s="1"/>
  <c r="K127" i="11" s="1"/>
  <c r="J127" i="11" l="1"/>
  <c r="E128" i="11" s="1"/>
  <c r="F128" i="11" s="1"/>
  <c r="G128" i="11" s="1"/>
  <c r="I128" i="11" s="1"/>
  <c r="K128" i="11" l="1"/>
  <c r="J128" i="11"/>
  <c r="E129" i="11" s="1"/>
  <c r="F129" i="11" l="1"/>
  <c r="G129" i="11" s="1"/>
  <c r="I129" i="11" s="1"/>
  <c r="K129" i="11" s="1"/>
  <c r="J129" i="11" l="1"/>
  <c r="E130" i="11" s="1"/>
  <c r="F130" i="11" l="1"/>
  <c r="G130" i="11" s="1"/>
  <c r="I130" i="11" s="1"/>
  <c r="K130" i="11" s="1"/>
  <c r="J130" i="11" l="1"/>
  <c r="E131" i="11" s="1"/>
  <c r="F131" i="11" s="1"/>
  <c r="G131" i="11" s="1"/>
  <c r="I131" i="11" s="1"/>
  <c r="K131" i="11" l="1"/>
  <c r="J131" i="11"/>
  <c r="E132" i="11" s="1"/>
  <c r="F132" i="11" l="1"/>
  <c r="G132" i="11" s="1"/>
  <c r="I132" i="11" s="1"/>
  <c r="K132" i="11" s="1"/>
  <c r="J132" i="11" l="1"/>
  <c r="E133" i="11" s="1"/>
  <c r="F133" i="11" l="1"/>
  <c r="G133" i="11" s="1"/>
  <c r="I133" i="11" s="1"/>
  <c r="K133" i="11" l="1"/>
  <c r="J133" i="11"/>
  <c r="E134" i="11" s="1"/>
  <c r="F134" i="11" l="1"/>
  <c r="G134" i="11" s="1"/>
  <c r="I134" i="11" s="1"/>
  <c r="K134" i="11" s="1"/>
  <c r="J134" i="11" l="1"/>
  <c r="E135" i="11" s="1"/>
  <c r="F135" i="11" l="1"/>
  <c r="G135" i="11" s="1"/>
  <c r="I135" i="11" s="1"/>
  <c r="K135" i="11" l="1"/>
  <c r="J135" i="11"/>
  <c r="E136" i="11" s="1"/>
  <c r="F136" i="11" l="1"/>
  <c r="G136" i="11" s="1"/>
  <c r="I136" i="11" s="1"/>
  <c r="K136" i="11" l="1"/>
  <c r="J136" i="11"/>
  <c r="E137" i="11" s="1"/>
  <c r="F137" i="11" s="1"/>
  <c r="G137" i="11" l="1"/>
  <c r="I137" i="11" s="1"/>
  <c r="K137" i="11" s="1"/>
  <c r="J137" i="11" l="1"/>
  <c r="E138" i="11" s="1"/>
  <c r="F138" i="11" s="1"/>
  <c r="G138" i="11" s="1"/>
  <c r="I138" i="11" l="1"/>
  <c r="K138" i="11" l="1"/>
  <c r="J138" i="11"/>
  <c r="E139" i="11" s="1"/>
  <c r="F139" i="11" l="1"/>
  <c r="G139" i="11" l="1"/>
  <c r="I139" i="11" s="1"/>
  <c r="K139" i="11" l="1"/>
  <c r="J139" i="11"/>
  <c r="E140" i="11" s="1"/>
  <c r="F140" i="11" s="1"/>
  <c r="G140" i="11" l="1"/>
  <c r="I140" i="11" s="1"/>
  <c r="K140" i="11" l="1"/>
  <c r="J140" i="11"/>
  <c r="E141" i="11" s="1"/>
  <c r="F141" i="11" s="1"/>
  <c r="G141" i="11" l="1"/>
  <c r="I141" i="11" s="1"/>
  <c r="K141" i="11" l="1"/>
  <c r="J141" i="11"/>
  <c r="E142" i="11" s="1"/>
  <c r="F142" i="11" s="1"/>
  <c r="G142" i="11" s="1"/>
  <c r="I142" i="11" l="1"/>
  <c r="K142" i="11" l="1"/>
  <c r="J142" i="11"/>
  <c r="E143" i="11" s="1"/>
  <c r="F143" i="11" l="1"/>
  <c r="G143" i="11" s="1"/>
  <c r="I143" i="11" s="1"/>
  <c r="K143" i="11" s="1"/>
  <c r="J143" i="11" l="1"/>
  <c r="E144" i="11" s="1"/>
  <c r="F144" i="11" l="1"/>
  <c r="G144" i="11" s="1"/>
  <c r="I144" i="11" s="1"/>
  <c r="K144" i="11" s="1"/>
  <c r="J144" i="11" l="1"/>
  <c r="E145" i="11" s="1"/>
  <c r="F145" i="11" l="1"/>
  <c r="G145" i="11" s="1"/>
  <c r="I145" i="11" s="1"/>
  <c r="K145" i="11" s="1"/>
  <c r="J145" i="11" l="1"/>
  <c r="E146" i="11" s="1"/>
  <c r="F146" i="11" s="1"/>
  <c r="G146" i="11" l="1"/>
  <c r="I146" i="11" s="1"/>
  <c r="K146" i="11" l="1"/>
  <c r="J146" i="11"/>
  <c r="E147" i="11" s="1"/>
  <c r="F147" i="11" l="1"/>
  <c r="G147" i="11" l="1"/>
  <c r="I147" i="11" s="1"/>
  <c r="K147" i="11" l="1"/>
  <c r="J147" i="11"/>
  <c r="E148" i="11" s="1"/>
  <c r="F148" i="11" l="1"/>
  <c r="G148" i="11" l="1"/>
  <c r="I148" i="11" l="1"/>
  <c r="K148" i="11" l="1"/>
  <c r="J148" i="11"/>
  <c r="E149" i="11" s="1"/>
  <c r="F149" i="11" l="1"/>
  <c r="G149" i="11" l="1"/>
  <c r="I149" i="11" l="1"/>
  <c r="K149" i="11" l="1"/>
  <c r="J149" i="11"/>
  <c r="E150" i="11" s="1"/>
  <c r="F150" i="11" l="1"/>
  <c r="G150" i="11" l="1"/>
  <c r="I150" i="11" l="1"/>
  <c r="K150" i="11" l="1"/>
  <c r="J150" i="11"/>
  <c r="E151" i="11" s="1"/>
  <c r="F151" i="11" l="1"/>
  <c r="G151" i="11" l="1"/>
  <c r="I151" i="11" l="1"/>
  <c r="K151" i="11" l="1"/>
  <c r="J151" i="11"/>
  <c r="E152" i="11" s="1"/>
  <c r="F152" i="11" l="1"/>
  <c r="G152" i="11" s="1"/>
  <c r="I152" i="11" l="1"/>
  <c r="K152" i="11" l="1"/>
  <c r="J152" i="11"/>
  <c r="E153" i="11" s="1"/>
  <c r="F153" i="11" l="1"/>
  <c r="G153" i="11" s="1"/>
  <c r="I153" i="11" s="1"/>
  <c r="K153" i="11" s="1"/>
  <c r="J153" i="11" l="1"/>
  <c r="E154" i="11" s="1"/>
  <c r="F154" i="11" l="1"/>
  <c r="G154" i="11" s="1"/>
  <c r="I154" i="11" s="1"/>
  <c r="K154" i="11" s="1"/>
  <c r="J154" i="11" l="1"/>
  <c r="E155" i="11" s="1"/>
  <c r="F155" i="11" l="1"/>
  <c r="G155" i="11" s="1"/>
  <c r="I155" i="11" s="1"/>
  <c r="K155" i="11" s="1"/>
  <c r="J155" i="11" l="1"/>
  <c r="E156" i="11" s="1"/>
  <c r="F156" i="11" l="1"/>
  <c r="G156" i="11" l="1"/>
  <c r="I156" i="11" l="1"/>
  <c r="K156" i="11" l="1"/>
  <c r="J156" i="11"/>
  <c r="E157" i="11" s="1"/>
  <c r="F157" i="11" l="1"/>
  <c r="G157" i="11" l="1"/>
  <c r="I157" i="11" l="1"/>
  <c r="K157" i="11" l="1"/>
  <c r="J157" i="11"/>
  <c r="E158" i="11" s="1"/>
  <c r="F158" i="11" l="1"/>
  <c r="G158" i="11" l="1"/>
  <c r="I158" i="11" l="1"/>
  <c r="K158" i="11" l="1"/>
  <c r="J158" i="11"/>
  <c r="E159" i="11" s="1"/>
  <c r="F159" i="11" l="1"/>
  <c r="G159" i="11" l="1"/>
  <c r="I159" i="11" l="1"/>
  <c r="K159" i="11" l="1"/>
  <c r="J159" i="11"/>
  <c r="E160" i="11" s="1"/>
  <c r="F160" i="11" l="1"/>
  <c r="G160" i="11" l="1"/>
  <c r="G162" i="11" s="1"/>
  <c r="F162" i="11"/>
  <c r="I160" i="11" l="1"/>
  <c r="K160" i="11" s="1"/>
  <c r="K162" i="11" s="1"/>
  <c r="I162" i="11" l="1"/>
  <c r="J160" i="11"/>
  <c r="J5" i="11"/>
  <c r="J10" i="11" s="1"/>
  <c r="L13" i="11" s="1"/>
  <c r="L17" i="11" l="1"/>
  <c r="L88" i="11"/>
  <c r="L129" i="11"/>
  <c r="L122" i="11"/>
  <c r="L94" i="11"/>
  <c r="L131" i="11"/>
  <c r="L102" i="11"/>
  <c r="L110" i="11"/>
  <c r="L79" i="11"/>
  <c r="L150" i="11"/>
  <c r="L151" i="11"/>
  <c r="L116" i="11"/>
  <c r="L106" i="11"/>
  <c r="L121" i="11"/>
  <c r="L123" i="11"/>
  <c r="L149" i="11"/>
  <c r="L96" i="11"/>
  <c r="L130" i="11"/>
  <c r="L126" i="11"/>
  <c r="L84" i="11"/>
  <c r="L87" i="11"/>
  <c r="L111" i="11"/>
  <c r="L142" i="11"/>
  <c r="L144" i="11"/>
  <c r="L136" i="11"/>
  <c r="L143" i="11"/>
  <c r="L115" i="11"/>
  <c r="L156" i="11"/>
  <c r="L141" i="11"/>
  <c r="L104" i="11"/>
  <c r="L78" i="11"/>
  <c r="L81" i="11"/>
  <c r="L86" i="11"/>
  <c r="L146" i="11"/>
  <c r="L83" i="11"/>
  <c r="L127" i="11"/>
  <c r="L92" i="11"/>
  <c r="L135" i="11"/>
  <c r="L95" i="11"/>
  <c r="L152" i="11"/>
  <c r="L140" i="11"/>
  <c r="L153" i="11"/>
  <c r="L108" i="11"/>
  <c r="L128" i="11"/>
  <c r="L125" i="11"/>
  <c r="L155" i="11"/>
  <c r="L93" i="11"/>
  <c r="L139" i="11"/>
  <c r="L132" i="11"/>
  <c r="L112" i="11"/>
  <c r="L134" i="11"/>
  <c r="L89" i="11"/>
  <c r="L118" i="11"/>
  <c r="L82" i="11"/>
  <c r="L91" i="11"/>
  <c r="L137" i="11"/>
  <c r="L100" i="11"/>
  <c r="L77" i="11"/>
  <c r="L103" i="11"/>
  <c r="L101" i="11"/>
  <c r="L154" i="11"/>
  <c r="L138" i="11"/>
  <c r="L113" i="11"/>
  <c r="L124" i="11"/>
  <c r="L148" i="11"/>
  <c r="L120" i="11"/>
  <c r="L119" i="11"/>
  <c r="L97" i="11"/>
  <c r="L90" i="11"/>
  <c r="L109" i="11"/>
  <c r="L147" i="11"/>
  <c r="L99" i="11"/>
  <c r="L85" i="11"/>
  <c r="L145" i="11"/>
  <c r="L105" i="11"/>
  <c r="L98" i="11"/>
  <c r="L107" i="11"/>
  <c r="L133" i="11"/>
  <c r="L114" i="11"/>
  <c r="L80" i="11"/>
  <c r="L117" i="11"/>
  <c r="L157" i="11"/>
  <c r="L158" i="11"/>
  <c r="L159" i="11"/>
  <c r="L160" i="11"/>
  <c r="L48" i="11" l="1"/>
  <c r="L47" i="11"/>
  <c r="L52" i="11"/>
  <c r="L68" i="11"/>
  <c r="L55" i="11"/>
  <c r="L66" i="11"/>
  <c r="L76" i="11"/>
  <c r="L54" i="11"/>
  <c r="L63" i="11"/>
  <c r="L61" i="11"/>
  <c r="L53" i="11"/>
  <c r="L69" i="11"/>
  <c r="L59" i="11"/>
  <c r="L72" i="11"/>
  <c r="L62" i="11"/>
  <c r="L73" i="11"/>
  <c r="L64" i="11"/>
  <c r="L67" i="11"/>
  <c r="L71" i="11"/>
  <c r="L60" i="11"/>
  <c r="L56" i="11"/>
  <c r="L70" i="11"/>
  <c r="L51" i="11"/>
  <c r="L74" i="11"/>
  <c r="L50" i="11"/>
  <c r="L75" i="11"/>
  <c r="L58" i="11"/>
  <c r="L57" i="11"/>
  <c r="L65" i="11"/>
  <c r="L49" i="11"/>
  <c r="L20" i="11"/>
  <c r="L37" i="11"/>
  <c r="L28" i="11"/>
  <c r="L36" i="11"/>
  <c r="L44" i="11"/>
  <c r="L34" i="11"/>
  <c r="L23" i="11"/>
  <c r="L22" i="11"/>
  <c r="L46" i="11"/>
  <c r="L30" i="11"/>
  <c r="L45" i="11"/>
  <c r="L29" i="11"/>
  <c r="L24" i="11"/>
  <c r="L18" i="11"/>
  <c r="L41" i="11"/>
  <c r="L27" i="11"/>
  <c r="L25" i="11"/>
  <c r="L39" i="11"/>
  <c r="L43" i="11"/>
  <c r="L42" i="11"/>
  <c r="L21" i="11"/>
  <c r="L35" i="11"/>
  <c r="L38" i="11"/>
  <c r="L16" i="11"/>
  <c r="L32" i="11"/>
  <c r="L31" i="11"/>
  <c r="L33" i="11"/>
  <c r="L40" i="11"/>
  <c r="L26" i="11"/>
  <c r="L19" i="11"/>
  <c r="L162" i="11" l="1"/>
</calcChain>
</file>

<file path=xl/sharedStrings.xml><?xml version="1.0" encoding="utf-8"?>
<sst xmlns="http://schemas.openxmlformats.org/spreadsheetml/2006/main" count="42" uniqueCount="36">
  <si>
    <t>TOPLAM</t>
  </si>
  <si>
    <t>PV</t>
  </si>
  <si>
    <t>ÖDEME PERİYODU</t>
  </si>
  <si>
    <t>TARİH</t>
  </si>
  <si>
    <t>KAPANIŞ BAKİYESİ</t>
  </si>
  <si>
    <t>AÇILIŞ BAKİYESİ</t>
  </si>
  <si>
    <t>IRR</t>
  </si>
  <si>
    <t>PV &amp; IRR</t>
  </si>
  <si>
    <t>𝑃𝑉=</t>
  </si>
  <si>
    <t>𝜎=</t>
  </si>
  <si>
    <t>Faiz Oranı</t>
  </si>
  <si>
    <t>𝑛=</t>
  </si>
  <si>
    <t>MEVDUAT TUTARI</t>
  </si>
  <si>
    <t>STOPAJ</t>
  </si>
  <si>
    <t>FAİZ İŞLETİLMEYECEK ORAN</t>
  </si>
  <si>
    <t>NET FAİZ</t>
  </si>
  <si>
    <t>FAİZ ORANI (Yıllık Basit)</t>
  </si>
  <si>
    <t>NET FAİZ ORANI (Yıllık Basit)</t>
  </si>
  <si>
    <t>1 YIL GÜN SAYISI</t>
  </si>
  <si>
    <t>FAİZ TAHAKKUK</t>
  </si>
  <si>
    <t>VADE SÜRESİ</t>
  </si>
  <si>
    <t>FV</t>
  </si>
  <si>
    <t>NET GETİRİ</t>
  </si>
  <si>
    <t>MEVDUAT AÇILIŞ TARİHİ</t>
  </si>
  <si>
    <t>$ / ₺ MEVDUAT AÇILIŞ</t>
  </si>
  <si>
    <t>MEVDUAT BİTİŞ TARİHİ</t>
  </si>
  <si>
    <t>YILLIK BASİT NET FAİZ</t>
  </si>
  <si>
    <t>YILLIK BİLEŞİK NET FAİZ</t>
  </si>
  <si>
    <t>GÜNLÜK MEVDUAT HESABI</t>
  </si>
  <si>
    <t>AYLIK ENF BAŞABAŞ</t>
  </si>
  <si>
    <t>$ / ₺ BAŞABAŞ</t>
  </si>
  <si>
    <t>FV=</t>
  </si>
  <si>
    <t>Tahakkuk Eden Faiz artı Anapara</t>
  </si>
  <si>
    <t>Mevduat Tutarı</t>
  </si>
  <si>
    <t>Vade Sayısı</t>
  </si>
  <si>
    <t>VADE SASYISI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</si>
</sst>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$&quot;* #,##0_);_(&quot;$&quot;* \(#,##0\);_(&quot;$&quot;* &quot;-&quot;??_);_(@_)"/>
    <numFmt numFmtId="166" formatCode="[$$-409]#,##0.00;[Red][$$-409]#,##0.00"/>
    <numFmt numFmtId="167" formatCode="_(* #,##0_);_(* \(#,##0\);_(* &quot;-&quot;??_);_(@_)"/>
    <numFmt numFmtId="168" formatCode="&quot;$&quot;#,##0;[Red]&quot;$&quot;#,##0"/>
    <numFmt numFmtId="169" formatCode="0.00000%"/>
    <numFmt numFmtId="170" formatCode="0.0000%"/>
    <numFmt numFmtId="171" formatCode="0.000%"/>
    <numFmt numFmtId="172" formatCode="_(* #,##0_);_(* \(#,##0\);_(* &quot;-&quot;_);@_)"/>
    <numFmt numFmtId="173" formatCode="_-* #,##0.00\ [$€-1]_-;\-* #,##0.00\ [$€-1]_-;_-* &quot;-&quot;??\ [$€-1]_-"/>
    <numFmt numFmtId="174" formatCode="0.0%"/>
    <numFmt numFmtId="175" formatCode="0.00%__"/>
    <numFmt numFmtId="176" formatCode="[$$-409]#,##0;[Red][$$-409]#,##0"/>
    <numFmt numFmtId="177" formatCode="m/d/yyyy;@"/>
    <numFmt numFmtId="178" formatCode="[$-409]d\-mmm\-yy;@"/>
    <numFmt numFmtId="179" formatCode="#,##0\ &quot;Gün&quot;__;[Red]\(&quot;$&quot;#,##0.0\)"/>
    <numFmt numFmtId="180" formatCode="_(\₺* #,##0_);_(&quot;$&quot;* \(#,##0\);_(\₺* &quot;-&quot;??_);_(@_)"/>
    <numFmt numFmtId="181" formatCode="_(\₺* #,##0.00_);_(&quot;$&quot;* \(#,##0\);_(\₺* &quot;-&quot;??_);_(@_)"/>
    <numFmt numFmtId="182" formatCode="_(\₺* #,##0.00_);_(&quot;$&quot;* \(#,##0.00\);_(\₺* &quot;-&quot;??_);_(@_)"/>
  </numFmts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Times New Roman Tur"/>
      <family val="1"/>
      <charset val="162"/>
    </font>
    <font>
      <sz val="8"/>
      <color indexed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u/>
      <sz val="8"/>
      <name val="Times New Roman Tur"/>
      <family val="1"/>
      <charset val="162"/>
    </font>
    <font>
      <sz val="8"/>
      <color rgb="FFFF0000"/>
      <name val="Times New Roman Tur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Times New Roman Tur"/>
      <charset val="162"/>
    </font>
    <font>
      <b/>
      <sz val="8"/>
      <name val="Times New Roman Tur"/>
      <charset val="162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8"/>
      <color rgb="FFFF0000"/>
      <name val="Times New Roman Tur"/>
      <charset val="162"/>
    </font>
    <font>
      <sz val="11"/>
      <color rgb="FF006100"/>
      <name val="Calibri"/>
      <family val="2"/>
      <charset val="162"/>
      <scheme val="minor"/>
    </font>
    <font>
      <b/>
      <sz val="11"/>
      <color rgb="FF3F3F76"/>
      <name val="Calibri"/>
      <family val="2"/>
      <charset val="162"/>
      <scheme val="minor"/>
    </font>
    <font>
      <sz val="11"/>
      <name val="Times New Roman Tur"/>
      <family val="1"/>
      <charset val="162"/>
    </font>
    <font>
      <sz val="12"/>
      <name val="Times New Roman Tur"/>
      <family val="1"/>
      <charset val="162"/>
    </font>
    <font>
      <sz val="11"/>
      <name val="Calibri"/>
      <family val="2"/>
      <charset val="162"/>
      <scheme val="minor"/>
    </font>
    <font>
      <b/>
      <sz val="8"/>
      <name val="Times New Roman Tu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7030A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rgb="FF7030A0"/>
      </left>
      <right/>
      <top style="medium">
        <color indexed="64"/>
      </top>
      <bottom/>
      <diagonal/>
    </border>
    <border>
      <left/>
      <right style="thick">
        <color rgb="FF7030A0"/>
      </right>
      <top style="medium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n">
        <color rgb="FF7F7F7F"/>
      </left>
      <right style="thick">
        <color rgb="FF7030A0"/>
      </right>
      <top style="thin">
        <color rgb="FF7F7F7F"/>
      </top>
      <bottom style="thin">
        <color rgb="FF7F7F7F"/>
      </bottom>
      <diagonal/>
    </border>
    <border>
      <left style="thick">
        <color rgb="FF7030A0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7030A0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rgb="FF7030A0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rgb="FF7030A0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rgb="FFFF0000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ck">
        <color rgb="FF7030A0"/>
      </right>
      <top style="thin">
        <color rgb="FF7F7F7F"/>
      </top>
      <bottom/>
      <diagonal/>
    </border>
    <border>
      <left style="thin">
        <color rgb="FF7F7F7F"/>
      </left>
      <right style="thick">
        <color rgb="FF7030A0"/>
      </right>
      <top style="thin">
        <color rgb="FF7F7F7F"/>
      </top>
      <bottom style="medium">
        <color indexed="64"/>
      </bottom>
      <diagonal/>
    </border>
    <border>
      <left/>
      <right/>
      <top/>
      <bottom style="double">
        <color rgb="FF7030A0"/>
      </bottom>
      <diagonal/>
    </border>
    <border>
      <left style="medium">
        <color indexed="64"/>
      </left>
      <right style="thin">
        <color indexed="64"/>
      </right>
      <top style="double">
        <color rgb="FFFF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rgb="FF7030A0"/>
      </bottom>
      <diagonal/>
    </border>
    <border>
      <left style="thin">
        <color indexed="64"/>
      </left>
      <right style="medium">
        <color indexed="64"/>
      </right>
      <top style="double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double">
        <color rgb="FF7030A0"/>
      </bottom>
      <diagonal/>
    </border>
  </borders>
  <cellStyleXfs count="1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72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9" fillId="0" borderId="9" applyNumberFormat="0" applyFill="0" applyAlignment="0" applyProtection="0"/>
    <xf numFmtId="172" fontId="8" fillId="0" borderId="0"/>
    <xf numFmtId="173" fontId="9" fillId="0" borderId="10" applyNumberFormat="0" applyFill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5" borderId="11" applyNumberFormat="0" applyAlignment="0" applyProtection="0"/>
    <xf numFmtId="0" fontId="13" fillId="6" borderId="11" applyNumberFormat="0" applyAlignment="0" applyProtection="0"/>
    <xf numFmtId="0" fontId="15" fillId="8" borderId="0" applyNumberFormat="0" applyBorder="0" applyAlignment="0" applyProtection="0"/>
    <xf numFmtId="164" fontId="1" fillId="0" borderId="0" applyFont="0" applyFill="0" applyBorder="0" applyAlignment="0" applyProtection="0"/>
    <xf numFmtId="0" fontId="21" fillId="9" borderId="0" applyNumberFormat="0" applyBorder="0" applyAlignment="0" applyProtection="0"/>
  </cellStyleXfs>
  <cellXfs count="114">
    <xf numFmtId="0" fontId="0" fillId="0" borderId="0" xfId="0"/>
    <xf numFmtId="3" fontId="8" fillId="0" borderId="1" xfId="5" applyNumberFormat="1" applyBorder="1" applyAlignment="1" applyProtection="1">
      <alignment horizontal="center"/>
      <protection locked="0"/>
    </xf>
    <xf numFmtId="3" fontId="8" fillId="0" borderId="2" xfId="5" applyNumberForma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2" fillId="4" borderId="0" xfId="1" applyFont="1" applyFill="1" applyProtection="1"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10" fillId="2" borderId="1" xfId="1" applyFont="1" applyFill="1" applyBorder="1" applyAlignment="1" applyProtection="1">
      <alignment horizontal="centerContinuous"/>
      <protection locked="0"/>
    </xf>
    <xf numFmtId="0" fontId="2" fillId="0" borderId="1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5" xfId="1" applyFont="1" applyBorder="1" applyProtection="1">
      <protection locked="0"/>
    </xf>
    <xf numFmtId="165" fontId="6" fillId="0" borderId="0" xfId="2" applyNumberFormat="1" applyFont="1" applyFill="1" applyBorder="1" applyProtection="1">
      <protection locked="0"/>
    </xf>
    <xf numFmtId="168" fontId="3" fillId="0" borderId="0" xfId="4" applyNumberFormat="1" applyFont="1" applyFill="1" applyBorder="1" applyAlignment="1" applyProtection="1">
      <alignment horizontal="center"/>
      <protection locked="0"/>
    </xf>
    <xf numFmtId="169" fontId="2" fillId="0" borderId="0" xfId="4" applyNumberFormat="1" applyFont="1" applyFill="1" applyBorder="1" applyProtection="1">
      <protection locked="0"/>
    </xf>
    <xf numFmtId="2" fontId="2" fillId="0" borderId="0" xfId="1" applyNumberFormat="1" applyFont="1" applyProtection="1">
      <protection locked="0"/>
    </xf>
    <xf numFmtId="166" fontId="2" fillId="0" borderId="0" xfId="1" applyNumberFormat="1" applyFont="1" applyProtection="1">
      <protection locked="0"/>
    </xf>
    <xf numFmtId="176" fontId="15" fillId="0" borderId="15" xfId="16" applyNumberFormat="1" applyFill="1" applyBorder="1" applyProtection="1">
      <protection locked="0"/>
    </xf>
    <xf numFmtId="0" fontId="4" fillId="0" borderId="0" xfId="1" applyFont="1" applyAlignment="1" applyProtection="1">
      <alignment horizontal="right"/>
      <protection locked="0"/>
    </xf>
    <xf numFmtId="171" fontId="3" fillId="0" borderId="0" xfId="4" applyNumberFormat="1" applyFont="1" applyFill="1" applyBorder="1" applyAlignment="1" applyProtection="1">
      <alignment horizontal="center"/>
      <protection locked="0"/>
    </xf>
    <xf numFmtId="167" fontId="2" fillId="0" borderId="0" xfId="3" applyNumberFormat="1" applyFont="1" applyFill="1" applyBorder="1" applyProtection="1">
      <protection locked="0"/>
    </xf>
    <xf numFmtId="0" fontId="4" fillId="0" borderId="0" xfId="1" applyFont="1" applyProtection="1">
      <protection locked="0"/>
    </xf>
    <xf numFmtId="169" fontId="2" fillId="0" borderId="0" xfId="4" applyNumberFormat="1" applyFont="1" applyFill="1" applyProtection="1">
      <protection locked="0"/>
    </xf>
    <xf numFmtId="174" fontId="11" fillId="0" borderId="1" xfId="4" applyNumberFormat="1" applyFont="1" applyFill="1" applyBorder="1" applyProtection="1">
      <protection locked="0"/>
    </xf>
    <xf numFmtId="174" fontId="11" fillId="0" borderId="0" xfId="4" applyNumberFormat="1" applyFont="1" applyFill="1" applyBorder="1" applyProtection="1">
      <protection locked="0"/>
    </xf>
    <xf numFmtId="0" fontId="4" fillId="0" borderId="1" xfId="1" applyFont="1" applyBorder="1" applyProtection="1">
      <protection locked="0"/>
    </xf>
    <xf numFmtId="0" fontId="4" fillId="0" borderId="4" xfId="1" applyFont="1" applyBorder="1" applyAlignment="1" applyProtection="1">
      <alignment horizontal="left" indent="5"/>
      <protection locked="0"/>
    </xf>
    <xf numFmtId="0" fontId="2" fillId="0" borderId="0" xfId="1" applyFont="1" applyProtection="1">
      <protection locked="0" hidden="1"/>
    </xf>
    <xf numFmtId="0" fontId="2" fillId="0" borderId="4" xfId="1" applyFont="1" applyBorder="1" applyProtection="1">
      <protection locked="0" hidden="1"/>
    </xf>
    <xf numFmtId="0" fontId="4" fillId="0" borderId="0" xfId="1" applyFont="1" applyAlignment="1" applyProtection="1">
      <alignment horizontal="right"/>
      <protection locked="0" hidden="1"/>
    </xf>
    <xf numFmtId="168" fontId="3" fillId="0" borderId="0" xfId="4" applyNumberFormat="1" applyFont="1" applyFill="1" applyBorder="1" applyAlignment="1" applyProtection="1">
      <alignment horizontal="center"/>
      <protection locked="0" hidden="1"/>
    </xf>
    <xf numFmtId="10" fontId="16" fillId="5" borderId="16" xfId="14" applyNumberFormat="1" applyFont="1" applyBorder="1" applyAlignment="1" applyProtection="1">
      <alignment horizontal="center"/>
      <protection locked="0" hidden="1"/>
    </xf>
    <xf numFmtId="0" fontId="4" fillId="0" borderId="0" xfId="1" applyFont="1" applyAlignment="1" applyProtection="1">
      <alignment horizontal="center"/>
      <protection locked="0" hidden="1"/>
    </xf>
    <xf numFmtId="0" fontId="5" fillId="0" borderId="14" xfId="1" applyFont="1" applyBorder="1" applyAlignment="1" applyProtection="1">
      <alignment horizontal="center"/>
      <protection locked="0" hidden="1"/>
    </xf>
    <xf numFmtId="0" fontId="5" fillId="0" borderId="15" xfId="1" applyFont="1" applyBorder="1" applyAlignment="1" applyProtection="1">
      <alignment horizontal="center"/>
      <protection locked="0" hidden="1"/>
    </xf>
    <xf numFmtId="0" fontId="2" fillId="0" borderId="19" xfId="1" applyFont="1" applyBorder="1" applyProtection="1">
      <protection locked="0" hidden="1"/>
    </xf>
    <xf numFmtId="0" fontId="2" fillId="0" borderId="20" xfId="1" applyFont="1" applyBorder="1" applyProtection="1">
      <protection locked="0" hidden="1"/>
    </xf>
    <xf numFmtId="167" fontId="2" fillId="0" borderId="20" xfId="3" applyNumberFormat="1" applyFont="1" applyFill="1" applyBorder="1" applyProtection="1">
      <protection locked="0" hidden="1"/>
    </xf>
    <xf numFmtId="167" fontId="11" fillId="0" borderId="20" xfId="1" applyNumberFormat="1" applyFont="1" applyBorder="1" applyProtection="1">
      <protection locked="0" hidden="1"/>
    </xf>
    <xf numFmtId="167" fontId="11" fillId="0" borderId="21" xfId="1" applyNumberFormat="1" applyFont="1" applyBorder="1" applyProtection="1">
      <protection locked="0" hidden="1"/>
    </xf>
    <xf numFmtId="0" fontId="2" fillId="0" borderId="22" xfId="1" applyFont="1" applyBorder="1" applyProtection="1">
      <protection locked="0" hidden="1"/>
    </xf>
    <xf numFmtId="0" fontId="2" fillId="3" borderId="4" xfId="1" applyFont="1" applyFill="1" applyBorder="1" applyAlignment="1" applyProtection="1">
      <alignment horizontal="center"/>
      <protection locked="0" hidden="1"/>
    </xf>
    <xf numFmtId="14" fontId="2" fillId="3" borderId="0" xfId="1" applyNumberFormat="1" applyFont="1" applyFill="1" applyAlignment="1" applyProtection="1">
      <alignment horizontal="center"/>
      <protection locked="0" hidden="1"/>
    </xf>
    <xf numFmtId="165" fontId="13" fillId="6" borderId="11" xfId="15" applyNumberFormat="1" applyProtection="1">
      <protection locked="0" hidden="1"/>
    </xf>
    <xf numFmtId="165" fontId="2" fillId="3" borderId="0" xfId="3" applyNumberFormat="1" applyFont="1" applyFill="1" applyBorder="1" applyProtection="1">
      <protection locked="0" hidden="1"/>
    </xf>
    <xf numFmtId="165" fontId="2" fillId="3" borderId="17" xfId="3" applyNumberFormat="1" applyFont="1" applyFill="1" applyBorder="1" applyProtection="1">
      <protection locked="0" hidden="1"/>
    </xf>
    <xf numFmtId="165" fontId="2" fillId="3" borderId="18" xfId="2" applyNumberFormat="1" applyFont="1" applyFill="1" applyBorder="1" applyProtection="1">
      <protection locked="0" hidden="1"/>
    </xf>
    <xf numFmtId="0" fontId="2" fillId="0" borderId="0" xfId="1" applyFont="1" applyAlignment="1" applyProtection="1">
      <alignment horizontal="center"/>
      <protection locked="0" hidden="1"/>
    </xf>
    <xf numFmtId="0" fontId="4" fillId="0" borderId="23" xfId="1" applyFont="1" applyBorder="1" applyAlignment="1" applyProtection="1">
      <alignment horizontal="center"/>
      <protection locked="0" hidden="1"/>
    </xf>
    <xf numFmtId="0" fontId="4" fillId="0" borderId="0" xfId="1" applyFont="1" applyProtection="1">
      <protection locked="0" hidden="1"/>
    </xf>
    <xf numFmtId="10" fontId="4" fillId="0" borderId="5" xfId="13" applyNumberFormat="1" applyFont="1" applyFill="1" applyBorder="1" applyProtection="1">
      <protection locked="0" hidden="1"/>
    </xf>
    <xf numFmtId="15" fontId="2" fillId="0" borderId="3" xfId="1" applyNumberFormat="1" applyFont="1" applyBorder="1" applyAlignment="1" applyProtection="1">
      <alignment horizontal="center"/>
      <protection locked="0" hidden="1"/>
    </xf>
    <xf numFmtId="167" fontId="4" fillId="0" borderId="1" xfId="1" applyNumberFormat="1" applyFont="1" applyBorder="1" applyProtection="1">
      <protection locked="0" hidden="1"/>
    </xf>
    <xf numFmtId="167" fontId="4" fillId="0" borderId="1" xfId="3" applyNumberFormat="1" applyFont="1" applyFill="1" applyBorder="1" applyProtection="1">
      <protection locked="0" hidden="1"/>
    </xf>
    <xf numFmtId="165" fontId="4" fillId="0" borderId="7" xfId="1" applyNumberFormat="1" applyFont="1" applyBorder="1" applyProtection="1">
      <protection locked="0" hidden="1"/>
    </xf>
    <xf numFmtId="167" fontId="4" fillId="0" borderId="8" xfId="1" applyNumberFormat="1" applyFont="1" applyBorder="1" applyProtection="1">
      <protection locked="0" hidden="1"/>
    </xf>
    <xf numFmtId="167" fontId="4" fillId="0" borderId="8" xfId="3" applyNumberFormat="1" applyFont="1" applyFill="1" applyBorder="1" applyProtection="1">
      <protection locked="0" hidden="1"/>
    </xf>
    <xf numFmtId="177" fontId="2" fillId="3" borderId="0" xfId="1" applyNumberFormat="1" applyFont="1" applyFill="1" applyAlignment="1" applyProtection="1">
      <alignment horizontal="center"/>
      <protection locked="0" hidden="1"/>
    </xf>
    <xf numFmtId="44" fontId="2" fillId="3" borderId="0" xfId="3" applyNumberFormat="1" applyFont="1" applyFill="1" applyBorder="1" applyProtection="1">
      <protection locked="0" hidden="1"/>
    </xf>
    <xf numFmtId="44" fontId="4" fillId="0" borderId="0" xfId="1" applyNumberFormat="1" applyFont="1" applyProtection="1">
      <protection locked="0"/>
    </xf>
    <xf numFmtId="0" fontId="4" fillId="0" borderId="24" xfId="1" applyFont="1" applyBorder="1" applyAlignment="1" applyProtection="1">
      <alignment horizontal="right"/>
      <protection locked="0" hidden="1"/>
    </xf>
    <xf numFmtId="0" fontId="4" fillId="0" borderId="25" xfId="1" applyFont="1" applyBorder="1" applyAlignment="1" applyProtection="1">
      <alignment horizontal="right"/>
      <protection locked="0" hidden="1"/>
    </xf>
    <xf numFmtId="0" fontId="4" fillId="0" borderId="1" xfId="1" applyFont="1" applyBorder="1" applyAlignment="1" applyProtection="1">
      <alignment horizontal="left" indent="5"/>
      <protection locked="0"/>
    </xf>
    <xf numFmtId="2" fontId="2" fillId="0" borderId="5" xfId="1" applyNumberFormat="1" applyFont="1" applyBorder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8" fillId="0" borderId="0" xfId="1" applyFont="1" applyAlignment="1" applyProtection="1">
      <alignment horizontal="right"/>
      <protection locked="0"/>
    </xf>
    <xf numFmtId="0" fontId="7" fillId="0" borderId="0" xfId="0" applyFont="1"/>
    <xf numFmtId="0" fontId="19" fillId="0" borderId="0" xfId="1" applyFont="1" applyProtection="1">
      <protection locked="0"/>
    </xf>
    <xf numFmtId="167" fontId="4" fillId="0" borderId="0" xfId="3" applyNumberFormat="1" applyFont="1" applyFill="1" applyBorder="1" applyProtection="1">
      <protection locked="0" hidden="1"/>
    </xf>
    <xf numFmtId="170" fontId="4" fillId="0" borderId="8" xfId="4" applyNumberFormat="1" applyFont="1" applyFill="1" applyBorder="1" applyProtection="1">
      <protection locked="0" hidden="1"/>
    </xf>
    <xf numFmtId="0" fontId="4" fillId="0" borderId="5" xfId="1" applyFont="1" applyBorder="1" applyProtection="1">
      <protection locked="0" hidden="1"/>
    </xf>
    <xf numFmtId="0" fontId="4" fillId="0" borderId="6" xfId="1" applyFont="1" applyBorder="1" applyProtection="1">
      <protection locked="0" hidden="1"/>
    </xf>
    <xf numFmtId="170" fontId="4" fillId="0" borderId="1" xfId="13" applyNumberFormat="1" applyFont="1" applyFill="1" applyBorder="1" applyProtection="1">
      <protection locked="0" hidden="1"/>
    </xf>
    <xf numFmtId="165" fontId="4" fillId="0" borderId="26" xfId="3" applyNumberFormat="1" applyFont="1" applyFill="1" applyBorder="1" applyProtection="1">
      <protection locked="0" hidden="1"/>
    </xf>
    <xf numFmtId="167" fontId="4" fillId="0" borderId="6" xfId="3" applyNumberFormat="1" applyFont="1" applyFill="1" applyBorder="1" applyProtection="1">
      <protection locked="0" hidden="1"/>
    </xf>
    <xf numFmtId="175" fontId="16" fillId="0" borderId="0" xfId="14" applyNumberFormat="1" applyFont="1" applyFill="1" applyBorder="1" applyAlignment="1" applyProtection="1">
      <protection locked="0"/>
    </xf>
    <xf numFmtId="175" fontId="13" fillId="0" borderId="0" xfId="15" applyNumberFormat="1" applyFill="1" applyBorder="1" applyAlignment="1" applyProtection="1">
      <protection locked="0"/>
    </xf>
    <xf numFmtId="0" fontId="4" fillId="0" borderId="0" xfId="1" applyFont="1" applyAlignment="1" applyProtection="1">
      <alignment horizontal="left" indent="5"/>
      <protection locked="0"/>
    </xf>
    <xf numFmtId="175" fontId="16" fillId="5" borderId="27" xfId="14" applyNumberFormat="1" applyFont="1" applyBorder="1" applyAlignment="1" applyProtection="1">
      <protection locked="0"/>
    </xf>
    <xf numFmtId="44" fontId="2" fillId="0" borderId="0" xfId="1" applyNumberFormat="1" applyFont="1" applyProtection="1">
      <protection locked="0"/>
    </xf>
    <xf numFmtId="0" fontId="11" fillId="0" borderId="0" xfId="1" applyFont="1" applyAlignment="1" applyProtection="1">
      <alignment horizontal="right"/>
      <protection locked="0"/>
    </xf>
    <xf numFmtId="0" fontId="2" fillId="2" borderId="28" xfId="1" applyFont="1" applyFill="1" applyBorder="1" applyAlignment="1" applyProtection="1">
      <alignment horizontal="centerContinuous"/>
      <protection locked="0"/>
    </xf>
    <xf numFmtId="10" fontId="16" fillId="0" borderId="0" xfId="14" applyNumberFormat="1" applyFont="1" applyFill="1" applyBorder="1" applyAlignment="1" applyProtection="1">
      <alignment horizontal="center"/>
      <protection locked="0" hidden="1"/>
    </xf>
    <xf numFmtId="179" fontId="16" fillId="0" borderId="0" xfId="14" applyNumberFormat="1" applyFont="1" applyFill="1" applyBorder="1" applyAlignment="1" applyProtection="1">
      <protection locked="0"/>
    </xf>
    <xf numFmtId="178" fontId="16" fillId="0" borderId="0" xfId="14" applyNumberFormat="1" applyFont="1" applyFill="1" applyBorder="1" applyAlignment="1" applyProtection="1">
      <protection locked="0"/>
    </xf>
    <xf numFmtId="180" fontId="16" fillId="0" borderId="0" xfId="14" applyNumberFormat="1" applyFont="1" applyFill="1" applyBorder="1" applyProtection="1">
      <protection locked="0"/>
    </xf>
    <xf numFmtId="37" fontId="16" fillId="0" borderId="0" xfId="14" applyNumberFormat="1" applyFont="1" applyFill="1" applyBorder="1" applyProtection="1">
      <protection locked="0"/>
    </xf>
    <xf numFmtId="178" fontId="13" fillId="0" borderId="0" xfId="15" applyNumberFormat="1" applyFill="1" applyBorder="1" applyAlignment="1" applyProtection="1">
      <protection locked="0"/>
    </xf>
    <xf numFmtId="180" fontId="16" fillId="5" borderId="27" xfId="14" applyNumberFormat="1" applyFont="1" applyBorder="1" applyProtection="1">
      <protection locked="0"/>
    </xf>
    <xf numFmtId="175" fontId="13" fillId="6" borderId="27" xfId="15" applyNumberFormat="1" applyBorder="1" applyAlignment="1" applyProtection="1">
      <protection locked="0"/>
    </xf>
    <xf numFmtId="37" fontId="16" fillId="5" borderId="27" xfId="14" applyNumberFormat="1" applyFont="1" applyBorder="1" applyProtection="1">
      <protection locked="0"/>
    </xf>
    <xf numFmtId="178" fontId="16" fillId="5" borderId="27" xfId="14" applyNumberFormat="1" applyFont="1" applyBorder="1" applyAlignment="1" applyProtection="1">
      <protection locked="0"/>
    </xf>
    <xf numFmtId="178" fontId="13" fillId="6" borderId="27" xfId="15" applyNumberFormat="1" applyBorder="1" applyAlignment="1" applyProtection="1">
      <protection locked="0"/>
    </xf>
    <xf numFmtId="175" fontId="13" fillId="6" borderId="16" xfId="15" applyNumberFormat="1" applyBorder="1" applyAlignment="1" applyProtection="1">
      <protection locked="0"/>
    </xf>
    <xf numFmtId="182" fontId="16" fillId="5" borderId="29" xfId="14" applyNumberFormat="1" applyFont="1" applyBorder="1" applyProtection="1">
      <protection locked="0"/>
    </xf>
    <xf numFmtId="181" fontId="13" fillId="0" borderId="13" xfId="15" applyNumberFormat="1" applyFill="1" applyBorder="1" applyProtection="1">
      <protection locked="0"/>
    </xf>
    <xf numFmtId="175" fontId="13" fillId="6" borderId="30" xfId="15" applyNumberFormat="1" applyBorder="1" applyAlignment="1" applyProtection="1">
      <protection locked="0"/>
    </xf>
    <xf numFmtId="167" fontId="2" fillId="0" borderId="15" xfId="3" applyNumberFormat="1" applyFont="1" applyFill="1" applyBorder="1" applyProtection="1">
      <protection locked="0"/>
    </xf>
    <xf numFmtId="0" fontId="2" fillId="0" borderId="15" xfId="1" applyFont="1" applyBorder="1" applyProtection="1">
      <protection locked="0" hidden="1"/>
    </xf>
    <xf numFmtId="0" fontId="4" fillId="0" borderId="31" xfId="1" applyFont="1" applyBorder="1" applyAlignment="1" applyProtection="1">
      <alignment horizontal="right"/>
      <protection locked="0" hidden="1"/>
    </xf>
    <xf numFmtId="167" fontId="20" fillId="0" borderId="31" xfId="1" applyNumberFormat="1" applyFont="1" applyBorder="1" applyAlignment="1" applyProtection="1">
      <alignment horizontal="right"/>
      <protection locked="0" hidden="1"/>
    </xf>
    <xf numFmtId="15" fontId="11" fillId="0" borderId="32" xfId="1" applyNumberFormat="1" applyFont="1" applyBorder="1" applyAlignment="1" applyProtection="1">
      <alignment horizontal="center"/>
      <protection locked="0" hidden="1"/>
    </xf>
    <xf numFmtId="167" fontId="4" fillId="0" borderId="33" xfId="1" applyNumberFormat="1" applyFont="1" applyBorder="1" applyProtection="1">
      <protection locked="0" hidden="1"/>
    </xf>
    <xf numFmtId="0" fontId="4" fillId="0" borderId="34" xfId="1" applyFont="1" applyBorder="1" applyAlignment="1" applyProtection="1">
      <alignment horizontal="right"/>
      <protection locked="0" hidden="1"/>
    </xf>
    <xf numFmtId="167" fontId="2" fillId="0" borderId="35" xfId="3" applyNumberFormat="1" applyFont="1" applyFill="1" applyBorder="1" applyProtection="1">
      <protection locked="0" hidden="1"/>
    </xf>
    <xf numFmtId="44" fontId="2" fillId="3" borderId="36" xfId="3" applyNumberFormat="1" applyFont="1" applyFill="1" applyBorder="1" applyProtection="1">
      <protection locked="0" hidden="1"/>
    </xf>
    <xf numFmtId="0" fontId="4" fillId="0" borderId="37" xfId="1" applyFont="1" applyBorder="1" applyAlignment="1" applyProtection="1">
      <alignment horizontal="right"/>
      <protection locked="0" hidden="1"/>
    </xf>
    <xf numFmtId="0" fontId="22" fillId="9" borderId="3" xfId="18" applyFont="1" applyBorder="1" applyAlignment="1" applyProtection="1">
      <alignment horizontal="right"/>
      <protection locked="0"/>
    </xf>
    <xf numFmtId="0" fontId="22" fillId="9" borderId="7" xfId="18" applyFont="1" applyBorder="1" applyAlignment="1" applyProtection="1">
      <alignment horizontal="right"/>
      <protection locked="0"/>
    </xf>
    <xf numFmtId="179" fontId="16" fillId="5" borderId="11" xfId="14" applyNumberFormat="1" applyFont="1" applyAlignment="1" applyProtection="1">
      <protection locked="0"/>
    </xf>
    <xf numFmtId="180" fontId="13" fillId="6" borderId="16" xfId="15" applyNumberFormat="1" applyBorder="1" applyProtection="1">
      <protection locked="0"/>
    </xf>
    <xf numFmtId="0" fontId="10" fillId="7" borderId="12" xfId="1" applyFont="1" applyFill="1" applyBorder="1" applyAlignment="1" applyProtection="1">
      <alignment horizontal="center"/>
      <protection locked="0"/>
    </xf>
    <xf numFmtId="0" fontId="10" fillId="7" borderId="13" xfId="1" applyFont="1" applyFill="1" applyBorder="1" applyAlignment="1" applyProtection="1">
      <alignment horizontal="center"/>
      <protection locked="0"/>
    </xf>
    <xf numFmtId="165" fontId="14" fillId="0" borderId="0" xfId="1" applyNumberFormat="1" applyFont="1" applyAlignment="1" applyProtection="1">
      <alignment horizontal="center" wrapText="1"/>
      <protection locked="0" hidden="1"/>
    </xf>
  </cellXfs>
  <cellStyles count="19">
    <cellStyle name="Bad" xfId="18" builtinId="27"/>
    <cellStyle name="Calculation" xfId="15" builtinId="22"/>
    <cellStyle name="Comma 2" xfId="3" xr:uid="{00000000-0005-0000-0000-000000000000}"/>
    <cellStyle name="Comma 2 2" xfId="7" xr:uid="{00000000-0005-0000-0000-000001000000}"/>
    <cellStyle name="Comma 2 3" xfId="17" xr:uid="{6C6B3DAE-6406-4C7E-8E66-35AC1A04EFC4}"/>
    <cellStyle name="Currency 2" xfId="2" xr:uid="{00000000-0005-0000-0000-000002000000}"/>
    <cellStyle name="Good" xfId="16" builtinId="26"/>
    <cellStyle name="Input" xfId="14" builtinId="20"/>
    <cellStyle name="Normal" xfId="0" builtinId="0"/>
    <cellStyle name="Normal 2" xfId="1" xr:uid="{00000000-0005-0000-0000-000004000000}"/>
    <cellStyle name="Normal 2 2" xfId="5" xr:uid="{00000000-0005-0000-0000-000005000000}"/>
    <cellStyle name="Normal 2 3" xfId="6" xr:uid="{00000000-0005-0000-0000-000006000000}"/>
    <cellStyle name="Normal 3" xfId="10" xr:uid="{00000000-0005-0000-0000-000007000000}"/>
    <cellStyle name="Percent" xfId="13" builtinId="5"/>
    <cellStyle name="Percent 2" xfId="4" xr:uid="{00000000-0005-0000-0000-000009000000}"/>
    <cellStyle name="Percent 3" xfId="8" xr:uid="{00000000-0005-0000-0000-00000A000000}"/>
    <cellStyle name="Percent 4" xfId="12" xr:uid="{00000000-0005-0000-0000-00000B000000}"/>
    <cellStyle name="Smart Subtotal" xfId="9" xr:uid="{00000000-0005-0000-0000-00000C000000}"/>
    <cellStyle name="Smart Total 10" xfId="11" xr:uid="{00000000-0005-0000-0000-00000D000000}"/>
  </cellStyles>
  <dxfs count="3"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E065E9"/>
      <color rgb="FFF56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126724</xdr:colOff>
      <xdr:row>0</xdr:row>
      <xdr:rowOff>139147</xdr:rowOff>
    </xdr:from>
    <xdr:ext cx="1671355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C69C556-42D5-4902-89ED-FBED98437ABE}"/>
                </a:ext>
              </a:extLst>
            </xdr:cNvPr>
            <xdr:cNvSpPr txBox="1"/>
          </xdr:nvSpPr>
          <xdr:spPr>
            <a:xfrm>
              <a:off x="126724" y="139147"/>
              <a:ext cx="1671355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r-TR" sz="1600" b="0"/>
                <a:t>FV</a:t>
              </a:r>
              <a14:m>
                <m:oMath xmlns:m="http://schemas.openxmlformats.org/officeDocument/2006/math">
                  <m:r>
                    <a:rPr lang="tr-TR" sz="1600" b="0" i="1">
                      <a:latin typeface="Cambria Math" panose="02040503050406030204" pitchFamily="18" charset="0"/>
                    </a:rPr>
                    <m:t>=</m:t>
                  </m:r>
                  <m:r>
                    <a:rPr lang="tr-TR" sz="1600" b="0" i="1">
                      <a:latin typeface="Cambria Math" panose="02040503050406030204" pitchFamily="18" charset="0"/>
                    </a:rPr>
                    <m:t>𝑃𝑉</m:t>
                  </m:r>
                  <m:r>
                    <a:rPr lang="tr-TR" sz="16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sSup>
                    <m:sSupPr>
                      <m:ctrlPr>
                        <a:rPr lang="tr-TR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tr-TR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(1+</m:t>
                      </m:r>
                      <m:r>
                        <a:rPr lang="tr-TR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𝜎</m:t>
                      </m:r>
                      <m:r>
                        <a:rPr lang="tr-TR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e>
                    <m:sup>
                      <m:r>
                        <a:rPr lang="tr-TR" sz="16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sup>
                  </m:sSup>
                </m:oMath>
              </a14:m>
              <a:endParaRPr lang="en-US" sz="16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C69C556-42D5-4902-89ED-FBED98437ABE}"/>
                </a:ext>
              </a:extLst>
            </xdr:cNvPr>
            <xdr:cNvSpPr txBox="1"/>
          </xdr:nvSpPr>
          <xdr:spPr>
            <a:xfrm>
              <a:off x="126724" y="139147"/>
              <a:ext cx="1671355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r-TR" sz="1600" b="0"/>
                <a:t>FV</a:t>
              </a:r>
              <a:r>
                <a:rPr lang="tr-TR" sz="1600" b="0" i="0">
                  <a:latin typeface="Cambria Math" panose="02040503050406030204" pitchFamily="18" charset="0"/>
                </a:rPr>
                <a:t>=𝑃𝑉</a:t>
              </a:r>
              <a:r>
                <a:rPr lang="tr-T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tr-TR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〖(1+𝜎)〗^𝑛</a:t>
              </a:r>
              <a:endParaRPr lang="en-US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C409-A76E-4C03-98C7-E988B9C2B2EF}">
  <sheetPr>
    <pageSetUpPr autoPageBreaks="0"/>
  </sheetPr>
  <dimension ref="A1:P174"/>
  <sheetViews>
    <sheetView showGridLines="0" tabSelected="1" zoomScale="115" zoomScaleNormal="115" workbookViewId="0">
      <pane xSplit="4" ySplit="14" topLeftCell="E15" activePane="bottomRight" state="frozen"/>
      <selection pane="topRight" activeCell="F1" sqref="F1"/>
      <selection pane="bottomLeft" activeCell="A15" sqref="A15"/>
      <selection pane="bottomRight" activeCell="D2" sqref="D2"/>
    </sheetView>
  </sheetViews>
  <sheetFormatPr defaultRowHeight="11.25" outlineLevelRow="1" x14ac:dyDescent="0.2"/>
  <cols>
    <col min="1" max="1" width="9.140625" style="4"/>
    <col min="2" max="2" width="5.140625" style="4" customWidth="1"/>
    <col min="3" max="4" width="15.7109375" style="4" customWidth="1"/>
    <col min="5" max="5" width="14" style="4" customWidth="1"/>
    <col min="6" max="6" width="14.85546875" style="4" customWidth="1"/>
    <col min="7" max="7" width="14.7109375" style="4" bestFit="1" customWidth="1"/>
    <col min="8" max="8" width="2.85546875" style="4" customWidth="1"/>
    <col min="9" max="9" width="16.85546875" style="4" customWidth="1"/>
    <col min="10" max="10" width="20.85546875" style="4" customWidth="1"/>
    <col min="11" max="11" width="12.42578125" style="4" customWidth="1"/>
    <col min="12" max="12" width="11.7109375" style="4" customWidth="1"/>
    <col min="13" max="13" width="6.28515625" style="4" customWidth="1"/>
    <col min="14" max="14" width="2.42578125" style="4" customWidth="1"/>
    <col min="15" max="15" width="9.140625" style="4"/>
    <col min="16" max="16" width="12" style="4" bestFit="1" customWidth="1"/>
    <col min="17" max="225" width="9.140625" style="4"/>
    <col min="226" max="226" width="27.7109375" style="4" customWidth="1"/>
    <col min="227" max="227" width="13.140625" style="4" customWidth="1"/>
    <col min="228" max="228" width="20.5703125" style="4" customWidth="1"/>
    <col min="229" max="229" width="24.85546875" style="4" customWidth="1"/>
    <col min="230" max="230" width="11" style="4" customWidth="1"/>
    <col min="231" max="231" width="12" style="4" customWidth="1"/>
    <col min="232" max="232" width="27.7109375" style="4" customWidth="1"/>
    <col min="233" max="233" width="12.7109375" style="4" customWidth="1"/>
    <col min="234" max="234" width="18.28515625" style="4" customWidth="1"/>
    <col min="235" max="235" width="24.42578125" style="4" customWidth="1"/>
    <col min="236" max="236" width="10.42578125" style="4" customWidth="1"/>
    <col min="237" max="237" width="27.7109375" style="4" customWidth="1"/>
    <col min="238" max="238" width="12.5703125" style="4" customWidth="1"/>
    <col min="239" max="240" width="14.42578125" style="4" customWidth="1"/>
    <col min="241" max="241" width="11" style="4" customWidth="1"/>
    <col min="242" max="248" width="12" style="4" customWidth="1"/>
    <col min="249" max="249" width="14" style="4" customWidth="1"/>
    <col min="250" max="481" width="9.140625" style="4"/>
    <col min="482" max="482" width="27.7109375" style="4" customWidth="1"/>
    <col min="483" max="483" width="13.140625" style="4" customWidth="1"/>
    <col min="484" max="484" width="20.5703125" style="4" customWidth="1"/>
    <col min="485" max="485" width="24.85546875" style="4" customWidth="1"/>
    <col min="486" max="486" width="11" style="4" customWidth="1"/>
    <col min="487" max="487" width="12" style="4" customWidth="1"/>
    <col min="488" max="488" width="27.7109375" style="4" customWidth="1"/>
    <col min="489" max="489" width="12.7109375" style="4" customWidth="1"/>
    <col min="490" max="490" width="18.28515625" style="4" customWidth="1"/>
    <col min="491" max="491" width="24.42578125" style="4" customWidth="1"/>
    <col min="492" max="492" width="10.42578125" style="4" customWidth="1"/>
    <col min="493" max="493" width="27.7109375" style="4" customWidth="1"/>
    <col min="494" max="494" width="12.5703125" style="4" customWidth="1"/>
    <col min="495" max="496" width="14.42578125" style="4" customWidth="1"/>
    <col min="497" max="497" width="11" style="4" customWidth="1"/>
    <col min="498" max="504" width="12" style="4" customWidth="1"/>
    <col min="505" max="505" width="14" style="4" customWidth="1"/>
    <col min="506" max="737" width="9.140625" style="4"/>
    <col min="738" max="738" width="27.7109375" style="4" customWidth="1"/>
    <col min="739" max="739" width="13.140625" style="4" customWidth="1"/>
    <col min="740" max="740" width="20.5703125" style="4" customWidth="1"/>
    <col min="741" max="741" width="24.85546875" style="4" customWidth="1"/>
    <col min="742" max="742" width="11" style="4" customWidth="1"/>
    <col min="743" max="743" width="12" style="4" customWidth="1"/>
    <col min="744" max="744" width="27.7109375" style="4" customWidth="1"/>
    <col min="745" max="745" width="12.7109375" style="4" customWidth="1"/>
    <col min="746" max="746" width="18.28515625" style="4" customWidth="1"/>
    <col min="747" max="747" width="24.42578125" style="4" customWidth="1"/>
    <col min="748" max="748" width="10.42578125" style="4" customWidth="1"/>
    <col min="749" max="749" width="27.7109375" style="4" customWidth="1"/>
    <col min="750" max="750" width="12.5703125" style="4" customWidth="1"/>
    <col min="751" max="752" width="14.42578125" style="4" customWidth="1"/>
    <col min="753" max="753" width="11" style="4" customWidth="1"/>
    <col min="754" max="760" width="12" style="4" customWidth="1"/>
    <col min="761" max="761" width="14" style="4" customWidth="1"/>
    <col min="762" max="993" width="9.140625" style="4"/>
    <col min="994" max="994" width="27.7109375" style="4" customWidth="1"/>
    <col min="995" max="995" width="13.140625" style="4" customWidth="1"/>
    <col min="996" max="996" width="20.5703125" style="4" customWidth="1"/>
    <col min="997" max="997" width="24.85546875" style="4" customWidth="1"/>
    <col min="998" max="998" width="11" style="4" customWidth="1"/>
    <col min="999" max="999" width="12" style="4" customWidth="1"/>
    <col min="1000" max="1000" width="27.7109375" style="4" customWidth="1"/>
    <col min="1001" max="1001" width="12.7109375" style="4" customWidth="1"/>
    <col min="1002" max="1002" width="18.28515625" style="4" customWidth="1"/>
    <col min="1003" max="1003" width="24.42578125" style="4" customWidth="1"/>
    <col min="1004" max="1004" width="10.42578125" style="4" customWidth="1"/>
    <col min="1005" max="1005" width="27.7109375" style="4" customWidth="1"/>
    <col min="1006" max="1006" width="12.5703125" style="4" customWidth="1"/>
    <col min="1007" max="1008" width="14.42578125" style="4" customWidth="1"/>
    <col min="1009" max="1009" width="11" style="4" customWidth="1"/>
    <col min="1010" max="1016" width="12" style="4" customWidth="1"/>
    <col min="1017" max="1017" width="14" style="4" customWidth="1"/>
    <col min="1018" max="1249" width="9.140625" style="4"/>
    <col min="1250" max="1250" width="27.7109375" style="4" customWidth="1"/>
    <col min="1251" max="1251" width="13.140625" style="4" customWidth="1"/>
    <col min="1252" max="1252" width="20.5703125" style="4" customWidth="1"/>
    <col min="1253" max="1253" width="24.85546875" style="4" customWidth="1"/>
    <col min="1254" max="1254" width="11" style="4" customWidth="1"/>
    <col min="1255" max="1255" width="12" style="4" customWidth="1"/>
    <col min="1256" max="1256" width="27.7109375" style="4" customWidth="1"/>
    <col min="1257" max="1257" width="12.7109375" style="4" customWidth="1"/>
    <col min="1258" max="1258" width="18.28515625" style="4" customWidth="1"/>
    <col min="1259" max="1259" width="24.42578125" style="4" customWidth="1"/>
    <col min="1260" max="1260" width="10.42578125" style="4" customWidth="1"/>
    <col min="1261" max="1261" width="27.7109375" style="4" customWidth="1"/>
    <col min="1262" max="1262" width="12.5703125" style="4" customWidth="1"/>
    <col min="1263" max="1264" width="14.42578125" style="4" customWidth="1"/>
    <col min="1265" max="1265" width="11" style="4" customWidth="1"/>
    <col min="1266" max="1272" width="12" style="4" customWidth="1"/>
    <col min="1273" max="1273" width="14" style="4" customWidth="1"/>
    <col min="1274" max="1505" width="9.140625" style="4"/>
    <col min="1506" max="1506" width="27.7109375" style="4" customWidth="1"/>
    <col min="1507" max="1507" width="13.140625" style="4" customWidth="1"/>
    <col min="1508" max="1508" width="20.5703125" style="4" customWidth="1"/>
    <col min="1509" max="1509" width="24.85546875" style="4" customWidth="1"/>
    <col min="1510" max="1510" width="11" style="4" customWidth="1"/>
    <col min="1511" max="1511" width="12" style="4" customWidth="1"/>
    <col min="1512" max="1512" width="27.7109375" style="4" customWidth="1"/>
    <col min="1513" max="1513" width="12.7109375" style="4" customWidth="1"/>
    <col min="1514" max="1514" width="18.28515625" style="4" customWidth="1"/>
    <col min="1515" max="1515" width="24.42578125" style="4" customWidth="1"/>
    <col min="1516" max="1516" width="10.42578125" style="4" customWidth="1"/>
    <col min="1517" max="1517" width="27.7109375" style="4" customWidth="1"/>
    <col min="1518" max="1518" width="12.5703125" style="4" customWidth="1"/>
    <col min="1519" max="1520" width="14.42578125" style="4" customWidth="1"/>
    <col min="1521" max="1521" width="11" style="4" customWidth="1"/>
    <col min="1522" max="1528" width="12" style="4" customWidth="1"/>
    <col min="1529" max="1529" width="14" style="4" customWidth="1"/>
    <col min="1530" max="1761" width="9.140625" style="4"/>
    <col min="1762" max="1762" width="27.7109375" style="4" customWidth="1"/>
    <col min="1763" max="1763" width="13.140625" style="4" customWidth="1"/>
    <col min="1764" max="1764" width="20.5703125" style="4" customWidth="1"/>
    <col min="1765" max="1765" width="24.85546875" style="4" customWidth="1"/>
    <col min="1766" max="1766" width="11" style="4" customWidth="1"/>
    <col min="1767" max="1767" width="12" style="4" customWidth="1"/>
    <col min="1768" max="1768" width="27.7109375" style="4" customWidth="1"/>
    <col min="1769" max="1769" width="12.7109375" style="4" customWidth="1"/>
    <col min="1770" max="1770" width="18.28515625" style="4" customWidth="1"/>
    <col min="1771" max="1771" width="24.42578125" style="4" customWidth="1"/>
    <col min="1772" max="1772" width="10.42578125" style="4" customWidth="1"/>
    <col min="1773" max="1773" width="27.7109375" style="4" customWidth="1"/>
    <col min="1774" max="1774" width="12.5703125" style="4" customWidth="1"/>
    <col min="1775" max="1776" width="14.42578125" style="4" customWidth="1"/>
    <col min="1777" max="1777" width="11" style="4" customWidth="1"/>
    <col min="1778" max="1784" width="12" style="4" customWidth="1"/>
    <col min="1785" max="1785" width="14" style="4" customWidth="1"/>
    <col min="1786" max="2017" width="9.140625" style="4"/>
    <col min="2018" max="2018" width="27.7109375" style="4" customWidth="1"/>
    <col min="2019" max="2019" width="13.140625" style="4" customWidth="1"/>
    <col min="2020" max="2020" width="20.5703125" style="4" customWidth="1"/>
    <col min="2021" max="2021" width="24.85546875" style="4" customWidth="1"/>
    <col min="2022" max="2022" width="11" style="4" customWidth="1"/>
    <col min="2023" max="2023" width="12" style="4" customWidth="1"/>
    <col min="2024" max="2024" width="27.7109375" style="4" customWidth="1"/>
    <col min="2025" max="2025" width="12.7109375" style="4" customWidth="1"/>
    <col min="2026" max="2026" width="18.28515625" style="4" customWidth="1"/>
    <col min="2027" max="2027" width="24.42578125" style="4" customWidth="1"/>
    <col min="2028" max="2028" width="10.42578125" style="4" customWidth="1"/>
    <col min="2029" max="2029" width="27.7109375" style="4" customWidth="1"/>
    <col min="2030" max="2030" width="12.5703125" style="4" customWidth="1"/>
    <col min="2031" max="2032" width="14.42578125" style="4" customWidth="1"/>
    <col min="2033" max="2033" width="11" style="4" customWidth="1"/>
    <col min="2034" max="2040" width="12" style="4" customWidth="1"/>
    <col min="2041" max="2041" width="14" style="4" customWidth="1"/>
    <col min="2042" max="2273" width="9.140625" style="4"/>
    <col min="2274" max="2274" width="27.7109375" style="4" customWidth="1"/>
    <col min="2275" max="2275" width="13.140625" style="4" customWidth="1"/>
    <col min="2276" max="2276" width="20.5703125" style="4" customWidth="1"/>
    <col min="2277" max="2277" width="24.85546875" style="4" customWidth="1"/>
    <col min="2278" max="2278" width="11" style="4" customWidth="1"/>
    <col min="2279" max="2279" width="12" style="4" customWidth="1"/>
    <col min="2280" max="2280" width="27.7109375" style="4" customWidth="1"/>
    <col min="2281" max="2281" width="12.7109375" style="4" customWidth="1"/>
    <col min="2282" max="2282" width="18.28515625" style="4" customWidth="1"/>
    <col min="2283" max="2283" width="24.42578125" style="4" customWidth="1"/>
    <col min="2284" max="2284" width="10.42578125" style="4" customWidth="1"/>
    <col min="2285" max="2285" width="27.7109375" style="4" customWidth="1"/>
    <col min="2286" max="2286" width="12.5703125" style="4" customWidth="1"/>
    <col min="2287" max="2288" width="14.42578125" style="4" customWidth="1"/>
    <col min="2289" max="2289" width="11" style="4" customWidth="1"/>
    <col min="2290" max="2296" width="12" style="4" customWidth="1"/>
    <col min="2297" max="2297" width="14" style="4" customWidth="1"/>
    <col min="2298" max="2529" width="9.140625" style="4"/>
    <col min="2530" max="2530" width="27.7109375" style="4" customWidth="1"/>
    <col min="2531" max="2531" width="13.140625" style="4" customWidth="1"/>
    <col min="2532" max="2532" width="20.5703125" style="4" customWidth="1"/>
    <col min="2533" max="2533" width="24.85546875" style="4" customWidth="1"/>
    <col min="2534" max="2534" width="11" style="4" customWidth="1"/>
    <col min="2535" max="2535" width="12" style="4" customWidth="1"/>
    <col min="2536" max="2536" width="27.7109375" style="4" customWidth="1"/>
    <col min="2537" max="2537" width="12.7109375" style="4" customWidth="1"/>
    <col min="2538" max="2538" width="18.28515625" style="4" customWidth="1"/>
    <col min="2539" max="2539" width="24.42578125" style="4" customWidth="1"/>
    <col min="2540" max="2540" width="10.42578125" style="4" customWidth="1"/>
    <col min="2541" max="2541" width="27.7109375" style="4" customWidth="1"/>
    <col min="2542" max="2542" width="12.5703125" style="4" customWidth="1"/>
    <col min="2543" max="2544" width="14.42578125" style="4" customWidth="1"/>
    <col min="2545" max="2545" width="11" style="4" customWidth="1"/>
    <col min="2546" max="2552" width="12" style="4" customWidth="1"/>
    <col min="2553" max="2553" width="14" style="4" customWidth="1"/>
    <col min="2554" max="2785" width="9.140625" style="4"/>
    <col min="2786" max="2786" width="27.7109375" style="4" customWidth="1"/>
    <col min="2787" max="2787" width="13.140625" style="4" customWidth="1"/>
    <col min="2788" max="2788" width="20.5703125" style="4" customWidth="1"/>
    <col min="2789" max="2789" width="24.85546875" style="4" customWidth="1"/>
    <col min="2790" max="2790" width="11" style="4" customWidth="1"/>
    <col min="2791" max="2791" width="12" style="4" customWidth="1"/>
    <col min="2792" max="2792" width="27.7109375" style="4" customWidth="1"/>
    <col min="2793" max="2793" width="12.7109375" style="4" customWidth="1"/>
    <col min="2794" max="2794" width="18.28515625" style="4" customWidth="1"/>
    <col min="2795" max="2795" width="24.42578125" style="4" customWidth="1"/>
    <col min="2796" max="2796" width="10.42578125" style="4" customWidth="1"/>
    <col min="2797" max="2797" width="27.7109375" style="4" customWidth="1"/>
    <col min="2798" max="2798" width="12.5703125" style="4" customWidth="1"/>
    <col min="2799" max="2800" width="14.42578125" style="4" customWidth="1"/>
    <col min="2801" max="2801" width="11" style="4" customWidth="1"/>
    <col min="2802" max="2808" width="12" style="4" customWidth="1"/>
    <col min="2809" max="2809" width="14" style="4" customWidth="1"/>
    <col min="2810" max="3041" width="9.140625" style="4"/>
    <col min="3042" max="3042" width="27.7109375" style="4" customWidth="1"/>
    <col min="3043" max="3043" width="13.140625" style="4" customWidth="1"/>
    <col min="3044" max="3044" width="20.5703125" style="4" customWidth="1"/>
    <col min="3045" max="3045" width="24.85546875" style="4" customWidth="1"/>
    <col min="3046" max="3046" width="11" style="4" customWidth="1"/>
    <col min="3047" max="3047" width="12" style="4" customWidth="1"/>
    <col min="3048" max="3048" width="27.7109375" style="4" customWidth="1"/>
    <col min="3049" max="3049" width="12.7109375" style="4" customWidth="1"/>
    <col min="3050" max="3050" width="18.28515625" style="4" customWidth="1"/>
    <col min="3051" max="3051" width="24.42578125" style="4" customWidth="1"/>
    <col min="3052" max="3052" width="10.42578125" style="4" customWidth="1"/>
    <col min="3053" max="3053" width="27.7109375" style="4" customWidth="1"/>
    <col min="3054" max="3054" width="12.5703125" style="4" customWidth="1"/>
    <col min="3055" max="3056" width="14.42578125" style="4" customWidth="1"/>
    <col min="3057" max="3057" width="11" style="4" customWidth="1"/>
    <col min="3058" max="3064" width="12" style="4" customWidth="1"/>
    <col min="3065" max="3065" width="14" style="4" customWidth="1"/>
    <col min="3066" max="3297" width="9.140625" style="4"/>
    <col min="3298" max="3298" width="27.7109375" style="4" customWidth="1"/>
    <col min="3299" max="3299" width="13.140625" style="4" customWidth="1"/>
    <col min="3300" max="3300" width="20.5703125" style="4" customWidth="1"/>
    <col min="3301" max="3301" width="24.85546875" style="4" customWidth="1"/>
    <col min="3302" max="3302" width="11" style="4" customWidth="1"/>
    <col min="3303" max="3303" width="12" style="4" customWidth="1"/>
    <col min="3304" max="3304" width="27.7109375" style="4" customWidth="1"/>
    <col min="3305" max="3305" width="12.7109375" style="4" customWidth="1"/>
    <col min="3306" max="3306" width="18.28515625" style="4" customWidth="1"/>
    <col min="3307" max="3307" width="24.42578125" style="4" customWidth="1"/>
    <col min="3308" max="3308" width="10.42578125" style="4" customWidth="1"/>
    <col min="3309" max="3309" width="27.7109375" style="4" customWidth="1"/>
    <col min="3310" max="3310" width="12.5703125" style="4" customWidth="1"/>
    <col min="3311" max="3312" width="14.42578125" style="4" customWidth="1"/>
    <col min="3313" max="3313" width="11" style="4" customWidth="1"/>
    <col min="3314" max="3320" width="12" style="4" customWidth="1"/>
    <col min="3321" max="3321" width="14" style="4" customWidth="1"/>
    <col min="3322" max="3553" width="9.140625" style="4"/>
    <col min="3554" max="3554" width="27.7109375" style="4" customWidth="1"/>
    <col min="3555" max="3555" width="13.140625" style="4" customWidth="1"/>
    <col min="3556" max="3556" width="20.5703125" style="4" customWidth="1"/>
    <col min="3557" max="3557" width="24.85546875" style="4" customWidth="1"/>
    <col min="3558" max="3558" width="11" style="4" customWidth="1"/>
    <col min="3559" max="3559" width="12" style="4" customWidth="1"/>
    <col min="3560" max="3560" width="27.7109375" style="4" customWidth="1"/>
    <col min="3561" max="3561" width="12.7109375" style="4" customWidth="1"/>
    <col min="3562" max="3562" width="18.28515625" style="4" customWidth="1"/>
    <col min="3563" max="3563" width="24.42578125" style="4" customWidth="1"/>
    <col min="3564" max="3564" width="10.42578125" style="4" customWidth="1"/>
    <col min="3565" max="3565" width="27.7109375" style="4" customWidth="1"/>
    <col min="3566" max="3566" width="12.5703125" style="4" customWidth="1"/>
    <col min="3567" max="3568" width="14.42578125" style="4" customWidth="1"/>
    <col min="3569" max="3569" width="11" style="4" customWidth="1"/>
    <col min="3570" max="3576" width="12" style="4" customWidth="1"/>
    <col min="3577" max="3577" width="14" style="4" customWidth="1"/>
    <col min="3578" max="3809" width="9.140625" style="4"/>
    <col min="3810" max="3810" width="27.7109375" style="4" customWidth="1"/>
    <col min="3811" max="3811" width="13.140625" style="4" customWidth="1"/>
    <col min="3812" max="3812" width="20.5703125" style="4" customWidth="1"/>
    <col min="3813" max="3813" width="24.85546875" style="4" customWidth="1"/>
    <col min="3814" max="3814" width="11" style="4" customWidth="1"/>
    <col min="3815" max="3815" width="12" style="4" customWidth="1"/>
    <col min="3816" max="3816" width="27.7109375" style="4" customWidth="1"/>
    <col min="3817" max="3817" width="12.7109375" style="4" customWidth="1"/>
    <col min="3818" max="3818" width="18.28515625" style="4" customWidth="1"/>
    <col min="3819" max="3819" width="24.42578125" style="4" customWidth="1"/>
    <col min="3820" max="3820" width="10.42578125" style="4" customWidth="1"/>
    <col min="3821" max="3821" width="27.7109375" style="4" customWidth="1"/>
    <col min="3822" max="3822" width="12.5703125" style="4" customWidth="1"/>
    <col min="3823" max="3824" width="14.42578125" style="4" customWidth="1"/>
    <col min="3825" max="3825" width="11" style="4" customWidth="1"/>
    <col min="3826" max="3832" width="12" style="4" customWidth="1"/>
    <col min="3833" max="3833" width="14" style="4" customWidth="1"/>
    <col min="3834" max="4065" width="9.140625" style="4"/>
    <col min="4066" max="4066" width="27.7109375" style="4" customWidth="1"/>
    <col min="4067" max="4067" width="13.140625" style="4" customWidth="1"/>
    <col min="4068" max="4068" width="20.5703125" style="4" customWidth="1"/>
    <col min="4069" max="4069" width="24.85546875" style="4" customWidth="1"/>
    <col min="4070" max="4070" width="11" style="4" customWidth="1"/>
    <col min="4071" max="4071" width="12" style="4" customWidth="1"/>
    <col min="4072" max="4072" width="27.7109375" style="4" customWidth="1"/>
    <col min="4073" max="4073" width="12.7109375" style="4" customWidth="1"/>
    <col min="4074" max="4074" width="18.28515625" style="4" customWidth="1"/>
    <col min="4075" max="4075" width="24.42578125" style="4" customWidth="1"/>
    <col min="4076" max="4076" width="10.42578125" style="4" customWidth="1"/>
    <col min="4077" max="4077" width="27.7109375" style="4" customWidth="1"/>
    <col min="4078" max="4078" width="12.5703125" style="4" customWidth="1"/>
    <col min="4079" max="4080" width="14.42578125" style="4" customWidth="1"/>
    <col min="4081" max="4081" width="11" style="4" customWidth="1"/>
    <col min="4082" max="4088" width="12" style="4" customWidth="1"/>
    <col min="4089" max="4089" width="14" style="4" customWidth="1"/>
    <col min="4090" max="4321" width="9.140625" style="4"/>
    <col min="4322" max="4322" width="27.7109375" style="4" customWidth="1"/>
    <col min="4323" max="4323" width="13.140625" style="4" customWidth="1"/>
    <col min="4324" max="4324" width="20.5703125" style="4" customWidth="1"/>
    <col min="4325" max="4325" width="24.85546875" style="4" customWidth="1"/>
    <col min="4326" max="4326" width="11" style="4" customWidth="1"/>
    <col min="4327" max="4327" width="12" style="4" customWidth="1"/>
    <col min="4328" max="4328" width="27.7109375" style="4" customWidth="1"/>
    <col min="4329" max="4329" width="12.7109375" style="4" customWidth="1"/>
    <col min="4330" max="4330" width="18.28515625" style="4" customWidth="1"/>
    <col min="4331" max="4331" width="24.42578125" style="4" customWidth="1"/>
    <col min="4332" max="4332" width="10.42578125" style="4" customWidth="1"/>
    <col min="4333" max="4333" width="27.7109375" style="4" customWidth="1"/>
    <col min="4334" max="4334" width="12.5703125" style="4" customWidth="1"/>
    <col min="4335" max="4336" width="14.42578125" style="4" customWidth="1"/>
    <col min="4337" max="4337" width="11" style="4" customWidth="1"/>
    <col min="4338" max="4344" width="12" style="4" customWidth="1"/>
    <col min="4345" max="4345" width="14" style="4" customWidth="1"/>
    <col min="4346" max="4577" width="9.140625" style="4"/>
    <col min="4578" max="4578" width="27.7109375" style="4" customWidth="1"/>
    <col min="4579" max="4579" width="13.140625" style="4" customWidth="1"/>
    <col min="4580" max="4580" width="20.5703125" style="4" customWidth="1"/>
    <col min="4581" max="4581" width="24.85546875" style="4" customWidth="1"/>
    <col min="4582" max="4582" width="11" style="4" customWidth="1"/>
    <col min="4583" max="4583" width="12" style="4" customWidth="1"/>
    <col min="4584" max="4584" width="27.7109375" style="4" customWidth="1"/>
    <col min="4585" max="4585" width="12.7109375" style="4" customWidth="1"/>
    <col min="4586" max="4586" width="18.28515625" style="4" customWidth="1"/>
    <col min="4587" max="4587" width="24.42578125" style="4" customWidth="1"/>
    <col min="4588" max="4588" width="10.42578125" style="4" customWidth="1"/>
    <col min="4589" max="4589" width="27.7109375" style="4" customWidth="1"/>
    <col min="4590" max="4590" width="12.5703125" style="4" customWidth="1"/>
    <col min="4591" max="4592" width="14.42578125" style="4" customWidth="1"/>
    <col min="4593" max="4593" width="11" style="4" customWidth="1"/>
    <col min="4594" max="4600" width="12" style="4" customWidth="1"/>
    <col min="4601" max="4601" width="14" style="4" customWidth="1"/>
    <col min="4602" max="4833" width="9.140625" style="4"/>
    <col min="4834" max="4834" width="27.7109375" style="4" customWidth="1"/>
    <col min="4835" max="4835" width="13.140625" style="4" customWidth="1"/>
    <col min="4836" max="4836" width="20.5703125" style="4" customWidth="1"/>
    <col min="4837" max="4837" width="24.85546875" style="4" customWidth="1"/>
    <col min="4838" max="4838" width="11" style="4" customWidth="1"/>
    <col min="4839" max="4839" width="12" style="4" customWidth="1"/>
    <col min="4840" max="4840" width="27.7109375" style="4" customWidth="1"/>
    <col min="4841" max="4841" width="12.7109375" style="4" customWidth="1"/>
    <col min="4842" max="4842" width="18.28515625" style="4" customWidth="1"/>
    <col min="4843" max="4843" width="24.42578125" style="4" customWidth="1"/>
    <col min="4844" max="4844" width="10.42578125" style="4" customWidth="1"/>
    <col min="4845" max="4845" width="27.7109375" style="4" customWidth="1"/>
    <col min="4846" max="4846" width="12.5703125" style="4" customWidth="1"/>
    <col min="4847" max="4848" width="14.42578125" style="4" customWidth="1"/>
    <col min="4849" max="4849" width="11" style="4" customWidth="1"/>
    <col min="4850" max="4856" width="12" style="4" customWidth="1"/>
    <col min="4857" max="4857" width="14" style="4" customWidth="1"/>
    <col min="4858" max="5089" width="9.140625" style="4"/>
    <col min="5090" max="5090" width="27.7109375" style="4" customWidth="1"/>
    <col min="5091" max="5091" width="13.140625" style="4" customWidth="1"/>
    <col min="5092" max="5092" width="20.5703125" style="4" customWidth="1"/>
    <col min="5093" max="5093" width="24.85546875" style="4" customWidth="1"/>
    <col min="5094" max="5094" width="11" style="4" customWidth="1"/>
    <col min="5095" max="5095" width="12" style="4" customWidth="1"/>
    <col min="5096" max="5096" width="27.7109375" style="4" customWidth="1"/>
    <col min="5097" max="5097" width="12.7109375" style="4" customWidth="1"/>
    <col min="5098" max="5098" width="18.28515625" style="4" customWidth="1"/>
    <col min="5099" max="5099" width="24.42578125" style="4" customWidth="1"/>
    <col min="5100" max="5100" width="10.42578125" style="4" customWidth="1"/>
    <col min="5101" max="5101" width="27.7109375" style="4" customWidth="1"/>
    <col min="5102" max="5102" width="12.5703125" style="4" customWidth="1"/>
    <col min="5103" max="5104" width="14.42578125" style="4" customWidth="1"/>
    <col min="5105" max="5105" width="11" style="4" customWidth="1"/>
    <col min="5106" max="5112" width="12" style="4" customWidth="1"/>
    <col min="5113" max="5113" width="14" style="4" customWidth="1"/>
    <col min="5114" max="5345" width="9.140625" style="4"/>
    <col min="5346" max="5346" width="27.7109375" style="4" customWidth="1"/>
    <col min="5347" max="5347" width="13.140625" style="4" customWidth="1"/>
    <col min="5348" max="5348" width="20.5703125" style="4" customWidth="1"/>
    <col min="5349" max="5349" width="24.85546875" style="4" customWidth="1"/>
    <col min="5350" max="5350" width="11" style="4" customWidth="1"/>
    <col min="5351" max="5351" width="12" style="4" customWidth="1"/>
    <col min="5352" max="5352" width="27.7109375" style="4" customWidth="1"/>
    <col min="5353" max="5353" width="12.7109375" style="4" customWidth="1"/>
    <col min="5354" max="5354" width="18.28515625" style="4" customWidth="1"/>
    <col min="5355" max="5355" width="24.42578125" style="4" customWidth="1"/>
    <col min="5356" max="5356" width="10.42578125" style="4" customWidth="1"/>
    <col min="5357" max="5357" width="27.7109375" style="4" customWidth="1"/>
    <col min="5358" max="5358" width="12.5703125" style="4" customWidth="1"/>
    <col min="5359" max="5360" width="14.42578125" style="4" customWidth="1"/>
    <col min="5361" max="5361" width="11" style="4" customWidth="1"/>
    <col min="5362" max="5368" width="12" style="4" customWidth="1"/>
    <col min="5369" max="5369" width="14" style="4" customWidth="1"/>
    <col min="5370" max="5601" width="9.140625" style="4"/>
    <col min="5602" max="5602" width="27.7109375" style="4" customWidth="1"/>
    <col min="5603" max="5603" width="13.140625" style="4" customWidth="1"/>
    <col min="5604" max="5604" width="20.5703125" style="4" customWidth="1"/>
    <col min="5605" max="5605" width="24.85546875" style="4" customWidth="1"/>
    <col min="5606" max="5606" width="11" style="4" customWidth="1"/>
    <col min="5607" max="5607" width="12" style="4" customWidth="1"/>
    <col min="5608" max="5608" width="27.7109375" style="4" customWidth="1"/>
    <col min="5609" max="5609" width="12.7109375" style="4" customWidth="1"/>
    <col min="5610" max="5610" width="18.28515625" style="4" customWidth="1"/>
    <col min="5611" max="5611" width="24.42578125" style="4" customWidth="1"/>
    <col min="5612" max="5612" width="10.42578125" style="4" customWidth="1"/>
    <col min="5613" max="5613" width="27.7109375" style="4" customWidth="1"/>
    <col min="5614" max="5614" width="12.5703125" style="4" customWidth="1"/>
    <col min="5615" max="5616" width="14.42578125" style="4" customWidth="1"/>
    <col min="5617" max="5617" width="11" style="4" customWidth="1"/>
    <col min="5618" max="5624" width="12" style="4" customWidth="1"/>
    <col min="5625" max="5625" width="14" style="4" customWidth="1"/>
    <col min="5626" max="5857" width="9.140625" style="4"/>
    <col min="5858" max="5858" width="27.7109375" style="4" customWidth="1"/>
    <col min="5859" max="5859" width="13.140625" style="4" customWidth="1"/>
    <col min="5860" max="5860" width="20.5703125" style="4" customWidth="1"/>
    <col min="5861" max="5861" width="24.85546875" style="4" customWidth="1"/>
    <col min="5862" max="5862" width="11" style="4" customWidth="1"/>
    <col min="5863" max="5863" width="12" style="4" customWidth="1"/>
    <col min="5864" max="5864" width="27.7109375" style="4" customWidth="1"/>
    <col min="5865" max="5865" width="12.7109375" style="4" customWidth="1"/>
    <col min="5866" max="5866" width="18.28515625" style="4" customWidth="1"/>
    <col min="5867" max="5867" width="24.42578125" style="4" customWidth="1"/>
    <col min="5868" max="5868" width="10.42578125" style="4" customWidth="1"/>
    <col min="5869" max="5869" width="27.7109375" style="4" customWidth="1"/>
    <col min="5870" max="5870" width="12.5703125" style="4" customWidth="1"/>
    <col min="5871" max="5872" width="14.42578125" style="4" customWidth="1"/>
    <col min="5873" max="5873" width="11" style="4" customWidth="1"/>
    <col min="5874" max="5880" width="12" style="4" customWidth="1"/>
    <col min="5881" max="5881" width="14" style="4" customWidth="1"/>
    <col min="5882" max="6113" width="9.140625" style="4"/>
    <col min="6114" max="6114" width="27.7109375" style="4" customWidth="1"/>
    <col min="6115" max="6115" width="13.140625" style="4" customWidth="1"/>
    <col min="6116" max="6116" width="20.5703125" style="4" customWidth="1"/>
    <col min="6117" max="6117" width="24.85546875" style="4" customWidth="1"/>
    <col min="6118" max="6118" width="11" style="4" customWidth="1"/>
    <col min="6119" max="6119" width="12" style="4" customWidth="1"/>
    <col min="6120" max="6120" width="27.7109375" style="4" customWidth="1"/>
    <col min="6121" max="6121" width="12.7109375" style="4" customWidth="1"/>
    <col min="6122" max="6122" width="18.28515625" style="4" customWidth="1"/>
    <col min="6123" max="6123" width="24.42578125" style="4" customWidth="1"/>
    <col min="6124" max="6124" width="10.42578125" style="4" customWidth="1"/>
    <col min="6125" max="6125" width="27.7109375" style="4" customWidth="1"/>
    <col min="6126" max="6126" width="12.5703125" style="4" customWidth="1"/>
    <col min="6127" max="6128" width="14.42578125" style="4" customWidth="1"/>
    <col min="6129" max="6129" width="11" style="4" customWidth="1"/>
    <col min="6130" max="6136" width="12" style="4" customWidth="1"/>
    <col min="6137" max="6137" width="14" style="4" customWidth="1"/>
    <col min="6138" max="6369" width="9.140625" style="4"/>
    <col min="6370" max="6370" width="27.7109375" style="4" customWidth="1"/>
    <col min="6371" max="6371" width="13.140625" style="4" customWidth="1"/>
    <col min="6372" max="6372" width="20.5703125" style="4" customWidth="1"/>
    <col min="6373" max="6373" width="24.85546875" style="4" customWidth="1"/>
    <col min="6374" max="6374" width="11" style="4" customWidth="1"/>
    <col min="6375" max="6375" width="12" style="4" customWidth="1"/>
    <col min="6376" max="6376" width="27.7109375" style="4" customWidth="1"/>
    <col min="6377" max="6377" width="12.7109375" style="4" customWidth="1"/>
    <col min="6378" max="6378" width="18.28515625" style="4" customWidth="1"/>
    <col min="6379" max="6379" width="24.42578125" style="4" customWidth="1"/>
    <col min="6380" max="6380" width="10.42578125" style="4" customWidth="1"/>
    <col min="6381" max="6381" width="27.7109375" style="4" customWidth="1"/>
    <col min="6382" max="6382" width="12.5703125" style="4" customWidth="1"/>
    <col min="6383" max="6384" width="14.42578125" style="4" customWidth="1"/>
    <col min="6385" max="6385" width="11" style="4" customWidth="1"/>
    <col min="6386" max="6392" width="12" style="4" customWidth="1"/>
    <col min="6393" max="6393" width="14" style="4" customWidth="1"/>
    <col min="6394" max="6625" width="9.140625" style="4"/>
    <col min="6626" max="6626" width="27.7109375" style="4" customWidth="1"/>
    <col min="6627" max="6627" width="13.140625" style="4" customWidth="1"/>
    <col min="6628" max="6628" width="20.5703125" style="4" customWidth="1"/>
    <col min="6629" max="6629" width="24.85546875" style="4" customWidth="1"/>
    <col min="6630" max="6630" width="11" style="4" customWidth="1"/>
    <col min="6631" max="6631" width="12" style="4" customWidth="1"/>
    <col min="6632" max="6632" width="27.7109375" style="4" customWidth="1"/>
    <col min="6633" max="6633" width="12.7109375" style="4" customWidth="1"/>
    <col min="6634" max="6634" width="18.28515625" style="4" customWidth="1"/>
    <col min="6635" max="6635" width="24.42578125" style="4" customWidth="1"/>
    <col min="6636" max="6636" width="10.42578125" style="4" customWidth="1"/>
    <col min="6637" max="6637" width="27.7109375" style="4" customWidth="1"/>
    <col min="6638" max="6638" width="12.5703125" style="4" customWidth="1"/>
    <col min="6639" max="6640" width="14.42578125" style="4" customWidth="1"/>
    <col min="6641" max="6641" width="11" style="4" customWidth="1"/>
    <col min="6642" max="6648" width="12" style="4" customWidth="1"/>
    <col min="6649" max="6649" width="14" style="4" customWidth="1"/>
    <col min="6650" max="6881" width="9.140625" style="4"/>
    <col min="6882" max="6882" width="27.7109375" style="4" customWidth="1"/>
    <col min="6883" max="6883" width="13.140625" style="4" customWidth="1"/>
    <col min="6884" max="6884" width="20.5703125" style="4" customWidth="1"/>
    <col min="6885" max="6885" width="24.85546875" style="4" customWidth="1"/>
    <col min="6886" max="6886" width="11" style="4" customWidth="1"/>
    <col min="6887" max="6887" width="12" style="4" customWidth="1"/>
    <col min="6888" max="6888" width="27.7109375" style="4" customWidth="1"/>
    <col min="6889" max="6889" width="12.7109375" style="4" customWidth="1"/>
    <col min="6890" max="6890" width="18.28515625" style="4" customWidth="1"/>
    <col min="6891" max="6891" width="24.42578125" style="4" customWidth="1"/>
    <col min="6892" max="6892" width="10.42578125" style="4" customWidth="1"/>
    <col min="6893" max="6893" width="27.7109375" style="4" customWidth="1"/>
    <col min="6894" max="6894" width="12.5703125" style="4" customWidth="1"/>
    <col min="6895" max="6896" width="14.42578125" style="4" customWidth="1"/>
    <col min="6897" max="6897" width="11" style="4" customWidth="1"/>
    <col min="6898" max="6904" width="12" style="4" customWidth="1"/>
    <col min="6905" max="6905" width="14" style="4" customWidth="1"/>
    <col min="6906" max="7137" width="9.140625" style="4"/>
    <col min="7138" max="7138" width="27.7109375" style="4" customWidth="1"/>
    <col min="7139" max="7139" width="13.140625" style="4" customWidth="1"/>
    <col min="7140" max="7140" width="20.5703125" style="4" customWidth="1"/>
    <col min="7141" max="7141" width="24.85546875" style="4" customWidth="1"/>
    <col min="7142" max="7142" width="11" style="4" customWidth="1"/>
    <col min="7143" max="7143" width="12" style="4" customWidth="1"/>
    <col min="7144" max="7144" width="27.7109375" style="4" customWidth="1"/>
    <col min="7145" max="7145" width="12.7109375" style="4" customWidth="1"/>
    <col min="7146" max="7146" width="18.28515625" style="4" customWidth="1"/>
    <col min="7147" max="7147" width="24.42578125" style="4" customWidth="1"/>
    <col min="7148" max="7148" width="10.42578125" style="4" customWidth="1"/>
    <col min="7149" max="7149" width="27.7109375" style="4" customWidth="1"/>
    <col min="7150" max="7150" width="12.5703125" style="4" customWidth="1"/>
    <col min="7151" max="7152" width="14.42578125" style="4" customWidth="1"/>
    <col min="7153" max="7153" width="11" style="4" customWidth="1"/>
    <col min="7154" max="7160" width="12" style="4" customWidth="1"/>
    <col min="7161" max="7161" width="14" style="4" customWidth="1"/>
    <col min="7162" max="7393" width="9.140625" style="4"/>
    <col min="7394" max="7394" width="27.7109375" style="4" customWidth="1"/>
    <col min="7395" max="7395" width="13.140625" style="4" customWidth="1"/>
    <col min="7396" max="7396" width="20.5703125" style="4" customWidth="1"/>
    <col min="7397" max="7397" width="24.85546875" style="4" customWidth="1"/>
    <col min="7398" max="7398" width="11" style="4" customWidth="1"/>
    <col min="7399" max="7399" width="12" style="4" customWidth="1"/>
    <col min="7400" max="7400" width="27.7109375" style="4" customWidth="1"/>
    <col min="7401" max="7401" width="12.7109375" style="4" customWidth="1"/>
    <col min="7402" max="7402" width="18.28515625" style="4" customWidth="1"/>
    <col min="7403" max="7403" width="24.42578125" style="4" customWidth="1"/>
    <col min="7404" max="7404" width="10.42578125" style="4" customWidth="1"/>
    <col min="7405" max="7405" width="27.7109375" style="4" customWidth="1"/>
    <col min="7406" max="7406" width="12.5703125" style="4" customWidth="1"/>
    <col min="7407" max="7408" width="14.42578125" style="4" customWidth="1"/>
    <col min="7409" max="7409" width="11" style="4" customWidth="1"/>
    <col min="7410" max="7416" width="12" style="4" customWidth="1"/>
    <col min="7417" max="7417" width="14" style="4" customWidth="1"/>
    <col min="7418" max="7649" width="9.140625" style="4"/>
    <col min="7650" max="7650" width="27.7109375" style="4" customWidth="1"/>
    <col min="7651" max="7651" width="13.140625" style="4" customWidth="1"/>
    <col min="7652" max="7652" width="20.5703125" style="4" customWidth="1"/>
    <col min="7653" max="7653" width="24.85546875" style="4" customWidth="1"/>
    <col min="7654" max="7654" width="11" style="4" customWidth="1"/>
    <col min="7655" max="7655" width="12" style="4" customWidth="1"/>
    <col min="7656" max="7656" width="27.7109375" style="4" customWidth="1"/>
    <col min="7657" max="7657" width="12.7109375" style="4" customWidth="1"/>
    <col min="7658" max="7658" width="18.28515625" style="4" customWidth="1"/>
    <col min="7659" max="7659" width="24.42578125" style="4" customWidth="1"/>
    <col min="7660" max="7660" width="10.42578125" style="4" customWidth="1"/>
    <col min="7661" max="7661" width="27.7109375" style="4" customWidth="1"/>
    <col min="7662" max="7662" width="12.5703125" style="4" customWidth="1"/>
    <col min="7663" max="7664" width="14.42578125" style="4" customWidth="1"/>
    <col min="7665" max="7665" width="11" style="4" customWidth="1"/>
    <col min="7666" max="7672" width="12" style="4" customWidth="1"/>
    <col min="7673" max="7673" width="14" style="4" customWidth="1"/>
    <col min="7674" max="7905" width="9.140625" style="4"/>
    <col min="7906" max="7906" width="27.7109375" style="4" customWidth="1"/>
    <col min="7907" max="7907" width="13.140625" style="4" customWidth="1"/>
    <col min="7908" max="7908" width="20.5703125" style="4" customWidth="1"/>
    <col min="7909" max="7909" width="24.85546875" style="4" customWidth="1"/>
    <col min="7910" max="7910" width="11" style="4" customWidth="1"/>
    <col min="7911" max="7911" width="12" style="4" customWidth="1"/>
    <col min="7912" max="7912" width="27.7109375" style="4" customWidth="1"/>
    <col min="7913" max="7913" width="12.7109375" style="4" customWidth="1"/>
    <col min="7914" max="7914" width="18.28515625" style="4" customWidth="1"/>
    <col min="7915" max="7915" width="24.42578125" style="4" customWidth="1"/>
    <col min="7916" max="7916" width="10.42578125" style="4" customWidth="1"/>
    <col min="7917" max="7917" width="27.7109375" style="4" customWidth="1"/>
    <col min="7918" max="7918" width="12.5703125" style="4" customWidth="1"/>
    <col min="7919" max="7920" width="14.42578125" style="4" customWidth="1"/>
    <col min="7921" max="7921" width="11" style="4" customWidth="1"/>
    <col min="7922" max="7928" width="12" style="4" customWidth="1"/>
    <col min="7929" max="7929" width="14" style="4" customWidth="1"/>
    <col min="7930" max="8161" width="9.140625" style="4"/>
    <col min="8162" max="8162" width="27.7109375" style="4" customWidth="1"/>
    <col min="8163" max="8163" width="13.140625" style="4" customWidth="1"/>
    <col min="8164" max="8164" width="20.5703125" style="4" customWidth="1"/>
    <col min="8165" max="8165" width="24.85546875" style="4" customWidth="1"/>
    <col min="8166" max="8166" width="11" style="4" customWidth="1"/>
    <col min="8167" max="8167" width="12" style="4" customWidth="1"/>
    <col min="8168" max="8168" width="27.7109375" style="4" customWidth="1"/>
    <col min="8169" max="8169" width="12.7109375" style="4" customWidth="1"/>
    <col min="8170" max="8170" width="18.28515625" style="4" customWidth="1"/>
    <col min="8171" max="8171" width="24.42578125" style="4" customWidth="1"/>
    <col min="8172" max="8172" width="10.42578125" style="4" customWidth="1"/>
    <col min="8173" max="8173" width="27.7109375" style="4" customWidth="1"/>
    <col min="8174" max="8174" width="12.5703125" style="4" customWidth="1"/>
    <col min="8175" max="8176" width="14.42578125" style="4" customWidth="1"/>
    <col min="8177" max="8177" width="11" style="4" customWidth="1"/>
    <col min="8178" max="8184" width="12" style="4" customWidth="1"/>
    <col min="8185" max="8185" width="14" style="4" customWidth="1"/>
    <col min="8186" max="8417" width="9.140625" style="4"/>
    <col min="8418" max="8418" width="27.7109375" style="4" customWidth="1"/>
    <col min="8419" max="8419" width="13.140625" style="4" customWidth="1"/>
    <col min="8420" max="8420" width="20.5703125" style="4" customWidth="1"/>
    <col min="8421" max="8421" width="24.85546875" style="4" customWidth="1"/>
    <col min="8422" max="8422" width="11" style="4" customWidth="1"/>
    <col min="8423" max="8423" width="12" style="4" customWidth="1"/>
    <col min="8424" max="8424" width="27.7109375" style="4" customWidth="1"/>
    <col min="8425" max="8425" width="12.7109375" style="4" customWidth="1"/>
    <col min="8426" max="8426" width="18.28515625" style="4" customWidth="1"/>
    <col min="8427" max="8427" width="24.42578125" style="4" customWidth="1"/>
    <col min="8428" max="8428" width="10.42578125" style="4" customWidth="1"/>
    <col min="8429" max="8429" width="27.7109375" style="4" customWidth="1"/>
    <col min="8430" max="8430" width="12.5703125" style="4" customWidth="1"/>
    <col min="8431" max="8432" width="14.42578125" style="4" customWidth="1"/>
    <col min="8433" max="8433" width="11" style="4" customWidth="1"/>
    <col min="8434" max="8440" width="12" style="4" customWidth="1"/>
    <col min="8441" max="8441" width="14" style="4" customWidth="1"/>
    <col min="8442" max="8673" width="9.140625" style="4"/>
    <col min="8674" max="8674" width="27.7109375" style="4" customWidth="1"/>
    <col min="8675" max="8675" width="13.140625" style="4" customWidth="1"/>
    <col min="8676" max="8676" width="20.5703125" style="4" customWidth="1"/>
    <col min="8677" max="8677" width="24.85546875" style="4" customWidth="1"/>
    <col min="8678" max="8678" width="11" style="4" customWidth="1"/>
    <col min="8679" max="8679" width="12" style="4" customWidth="1"/>
    <col min="8680" max="8680" width="27.7109375" style="4" customWidth="1"/>
    <col min="8681" max="8681" width="12.7109375" style="4" customWidth="1"/>
    <col min="8682" max="8682" width="18.28515625" style="4" customWidth="1"/>
    <col min="8683" max="8683" width="24.42578125" style="4" customWidth="1"/>
    <col min="8684" max="8684" width="10.42578125" style="4" customWidth="1"/>
    <col min="8685" max="8685" width="27.7109375" style="4" customWidth="1"/>
    <col min="8686" max="8686" width="12.5703125" style="4" customWidth="1"/>
    <col min="8687" max="8688" width="14.42578125" style="4" customWidth="1"/>
    <col min="8689" max="8689" width="11" style="4" customWidth="1"/>
    <col min="8690" max="8696" width="12" style="4" customWidth="1"/>
    <col min="8697" max="8697" width="14" style="4" customWidth="1"/>
    <col min="8698" max="8929" width="9.140625" style="4"/>
    <col min="8930" max="8930" width="27.7109375" style="4" customWidth="1"/>
    <col min="8931" max="8931" width="13.140625" style="4" customWidth="1"/>
    <col min="8932" max="8932" width="20.5703125" style="4" customWidth="1"/>
    <col min="8933" max="8933" width="24.85546875" style="4" customWidth="1"/>
    <col min="8934" max="8934" width="11" style="4" customWidth="1"/>
    <col min="8935" max="8935" width="12" style="4" customWidth="1"/>
    <col min="8936" max="8936" width="27.7109375" style="4" customWidth="1"/>
    <col min="8937" max="8937" width="12.7109375" style="4" customWidth="1"/>
    <col min="8938" max="8938" width="18.28515625" style="4" customWidth="1"/>
    <col min="8939" max="8939" width="24.42578125" style="4" customWidth="1"/>
    <col min="8940" max="8940" width="10.42578125" style="4" customWidth="1"/>
    <col min="8941" max="8941" width="27.7109375" style="4" customWidth="1"/>
    <col min="8942" max="8942" width="12.5703125" style="4" customWidth="1"/>
    <col min="8943" max="8944" width="14.42578125" style="4" customWidth="1"/>
    <col min="8945" max="8945" width="11" style="4" customWidth="1"/>
    <col min="8946" max="8952" width="12" style="4" customWidth="1"/>
    <col min="8953" max="8953" width="14" style="4" customWidth="1"/>
    <col min="8954" max="9185" width="9.140625" style="4"/>
    <col min="9186" max="9186" width="27.7109375" style="4" customWidth="1"/>
    <col min="9187" max="9187" width="13.140625" style="4" customWidth="1"/>
    <col min="9188" max="9188" width="20.5703125" style="4" customWidth="1"/>
    <col min="9189" max="9189" width="24.85546875" style="4" customWidth="1"/>
    <col min="9190" max="9190" width="11" style="4" customWidth="1"/>
    <col min="9191" max="9191" width="12" style="4" customWidth="1"/>
    <col min="9192" max="9192" width="27.7109375" style="4" customWidth="1"/>
    <col min="9193" max="9193" width="12.7109375" style="4" customWidth="1"/>
    <col min="9194" max="9194" width="18.28515625" style="4" customWidth="1"/>
    <col min="9195" max="9195" width="24.42578125" style="4" customWidth="1"/>
    <col min="9196" max="9196" width="10.42578125" style="4" customWidth="1"/>
    <col min="9197" max="9197" width="27.7109375" style="4" customWidth="1"/>
    <col min="9198" max="9198" width="12.5703125" style="4" customWidth="1"/>
    <col min="9199" max="9200" width="14.42578125" style="4" customWidth="1"/>
    <col min="9201" max="9201" width="11" style="4" customWidth="1"/>
    <col min="9202" max="9208" width="12" style="4" customWidth="1"/>
    <col min="9209" max="9209" width="14" style="4" customWidth="1"/>
    <col min="9210" max="9441" width="9.140625" style="4"/>
    <col min="9442" max="9442" width="27.7109375" style="4" customWidth="1"/>
    <col min="9443" max="9443" width="13.140625" style="4" customWidth="1"/>
    <col min="9444" max="9444" width="20.5703125" style="4" customWidth="1"/>
    <col min="9445" max="9445" width="24.85546875" style="4" customWidth="1"/>
    <col min="9446" max="9446" width="11" style="4" customWidth="1"/>
    <col min="9447" max="9447" width="12" style="4" customWidth="1"/>
    <col min="9448" max="9448" width="27.7109375" style="4" customWidth="1"/>
    <col min="9449" max="9449" width="12.7109375" style="4" customWidth="1"/>
    <col min="9450" max="9450" width="18.28515625" style="4" customWidth="1"/>
    <col min="9451" max="9451" width="24.42578125" style="4" customWidth="1"/>
    <col min="9452" max="9452" width="10.42578125" style="4" customWidth="1"/>
    <col min="9453" max="9453" width="27.7109375" style="4" customWidth="1"/>
    <col min="9454" max="9454" width="12.5703125" style="4" customWidth="1"/>
    <col min="9455" max="9456" width="14.42578125" style="4" customWidth="1"/>
    <col min="9457" max="9457" width="11" style="4" customWidth="1"/>
    <col min="9458" max="9464" width="12" style="4" customWidth="1"/>
    <col min="9465" max="9465" width="14" style="4" customWidth="1"/>
    <col min="9466" max="9697" width="9.140625" style="4"/>
    <col min="9698" max="9698" width="27.7109375" style="4" customWidth="1"/>
    <col min="9699" max="9699" width="13.140625" style="4" customWidth="1"/>
    <col min="9700" max="9700" width="20.5703125" style="4" customWidth="1"/>
    <col min="9701" max="9701" width="24.85546875" style="4" customWidth="1"/>
    <col min="9702" max="9702" width="11" style="4" customWidth="1"/>
    <col min="9703" max="9703" width="12" style="4" customWidth="1"/>
    <col min="9704" max="9704" width="27.7109375" style="4" customWidth="1"/>
    <col min="9705" max="9705" width="12.7109375" style="4" customWidth="1"/>
    <col min="9706" max="9706" width="18.28515625" style="4" customWidth="1"/>
    <col min="9707" max="9707" width="24.42578125" style="4" customWidth="1"/>
    <col min="9708" max="9708" width="10.42578125" style="4" customWidth="1"/>
    <col min="9709" max="9709" width="27.7109375" style="4" customWidth="1"/>
    <col min="9710" max="9710" width="12.5703125" style="4" customWidth="1"/>
    <col min="9711" max="9712" width="14.42578125" style="4" customWidth="1"/>
    <col min="9713" max="9713" width="11" style="4" customWidth="1"/>
    <col min="9714" max="9720" width="12" style="4" customWidth="1"/>
    <col min="9721" max="9721" width="14" style="4" customWidth="1"/>
    <col min="9722" max="9953" width="9.140625" style="4"/>
    <col min="9954" max="9954" width="27.7109375" style="4" customWidth="1"/>
    <col min="9955" max="9955" width="13.140625" style="4" customWidth="1"/>
    <col min="9956" max="9956" width="20.5703125" style="4" customWidth="1"/>
    <col min="9957" max="9957" width="24.85546875" style="4" customWidth="1"/>
    <col min="9958" max="9958" width="11" style="4" customWidth="1"/>
    <col min="9959" max="9959" width="12" style="4" customWidth="1"/>
    <col min="9960" max="9960" width="27.7109375" style="4" customWidth="1"/>
    <col min="9961" max="9961" width="12.7109375" style="4" customWidth="1"/>
    <col min="9962" max="9962" width="18.28515625" style="4" customWidth="1"/>
    <col min="9963" max="9963" width="24.42578125" style="4" customWidth="1"/>
    <col min="9964" max="9964" width="10.42578125" style="4" customWidth="1"/>
    <col min="9965" max="9965" width="27.7109375" style="4" customWidth="1"/>
    <col min="9966" max="9966" width="12.5703125" style="4" customWidth="1"/>
    <col min="9967" max="9968" width="14.42578125" style="4" customWidth="1"/>
    <col min="9969" max="9969" width="11" style="4" customWidth="1"/>
    <col min="9970" max="9976" width="12" style="4" customWidth="1"/>
    <col min="9977" max="9977" width="14" style="4" customWidth="1"/>
    <col min="9978" max="10209" width="9.140625" style="4"/>
    <col min="10210" max="10210" width="27.7109375" style="4" customWidth="1"/>
    <col min="10211" max="10211" width="13.140625" style="4" customWidth="1"/>
    <col min="10212" max="10212" width="20.5703125" style="4" customWidth="1"/>
    <col min="10213" max="10213" width="24.85546875" style="4" customWidth="1"/>
    <col min="10214" max="10214" width="11" style="4" customWidth="1"/>
    <col min="10215" max="10215" width="12" style="4" customWidth="1"/>
    <col min="10216" max="10216" width="27.7109375" style="4" customWidth="1"/>
    <col min="10217" max="10217" width="12.7109375" style="4" customWidth="1"/>
    <col min="10218" max="10218" width="18.28515625" style="4" customWidth="1"/>
    <col min="10219" max="10219" width="24.42578125" style="4" customWidth="1"/>
    <col min="10220" max="10220" width="10.42578125" style="4" customWidth="1"/>
    <col min="10221" max="10221" width="27.7109375" style="4" customWidth="1"/>
    <col min="10222" max="10222" width="12.5703125" style="4" customWidth="1"/>
    <col min="10223" max="10224" width="14.42578125" style="4" customWidth="1"/>
    <col min="10225" max="10225" width="11" style="4" customWidth="1"/>
    <col min="10226" max="10232" width="12" style="4" customWidth="1"/>
    <col min="10233" max="10233" width="14" style="4" customWidth="1"/>
    <col min="10234" max="10465" width="9.140625" style="4"/>
    <col min="10466" max="10466" width="27.7109375" style="4" customWidth="1"/>
    <col min="10467" max="10467" width="13.140625" style="4" customWidth="1"/>
    <col min="10468" max="10468" width="20.5703125" style="4" customWidth="1"/>
    <col min="10469" max="10469" width="24.85546875" style="4" customWidth="1"/>
    <col min="10470" max="10470" width="11" style="4" customWidth="1"/>
    <col min="10471" max="10471" width="12" style="4" customWidth="1"/>
    <col min="10472" max="10472" width="27.7109375" style="4" customWidth="1"/>
    <col min="10473" max="10473" width="12.7109375" style="4" customWidth="1"/>
    <col min="10474" max="10474" width="18.28515625" style="4" customWidth="1"/>
    <col min="10475" max="10475" width="24.42578125" style="4" customWidth="1"/>
    <col min="10476" max="10476" width="10.42578125" style="4" customWidth="1"/>
    <col min="10477" max="10477" width="27.7109375" style="4" customWidth="1"/>
    <col min="10478" max="10478" width="12.5703125" style="4" customWidth="1"/>
    <col min="10479" max="10480" width="14.42578125" style="4" customWidth="1"/>
    <col min="10481" max="10481" width="11" style="4" customWidth="1"/>
    <col min="10482" max="10488" width="12" style="4" customWidth="1"/>
    <col min="10489" max="10489" width="14" style="4" customWidth="1"/>
    <col min="10490" max="10721" width="9.140625" style="4"/>
    <col min="10722" max="10722" width="27.7109375" style="4" customWidth="1"/>
    <col min="10723" max="10723" width="13.140625" style="4" customWidth="1"/>
    <col min="10724" max="10724" width="20.5703125" style="4" customWidth="1"/>
    <col min="10725" max="10725" width="24.85546875" style="4" customWidth="1"/>
    <col min="10726" max="10726" width="11" style="4" customWidth="1"/>
    <col min="10727" max="10727" width="12" style="4" customWidth="1"/>
    <col min="10728" max="10728" width="27.7109375" style="4" customWidth="1"/>
    <col min="10729" max="10729" width="12.7109375" style="4" customWidth="1"/>
    <col min="10730" max="10730" width="18.28515625" style="4" customWidth="1"/>
    <col min="10731" max="10731" width="24.42578125" style="4" customWidth="1"/>
    <col min="10732" max="10732" width="10.42578125" style="4" customWidth="1"/>
    <col min="10733" max="10733" width="27.7109375" style="4" customWidth="1"/>
    <col min="10734" max="10734" width="12.5703125" style="4" customWidth="1"/>
    <col min="10735" max="10736" width="14.42578125" style="4" customWidth="1"/>
    <col min="10737" max="10737" width="11" style="4" customWidth="1"/>
    <col min="10738" max="10744" width="12" style="4" customWidth="1"/>
    <col min="10745" max="10745" width="14" style="4" customWidth="1"/>
    <col min="10746" max="10977" width="9.140625" style="4"/>
    <col min="10978" max="10978" width="27.7109375" style="4" customWidth="1"/>
    <col min="10979" max="10979" width="13.140625" style="4" customWidth="1"/>
    <col min="10980" max="10980" width="20.5703125" style="4" customWidth="1"/>
    <col min="10981" max="10981" width="24.85546875" style="4" customWidth="1"/>
    <col min="10982" max="10982" width="11" style="4" customWidth="1"/>
    <col min="10983" max="10983" width="12" style="4" customWidth="1"/>
    <col min="10984" max="10984" width="27.7109375" style="4" customWidth="1"/>
    <col min="10985" max="10985" width="12.7109375" style="4" customWidth="1"/>
    <col min="10986" max="10986" width="18.28515625" style="4" customWidth="1"/>
    <col min="10987" max="10987" width="24.42578125" style="4" customWidth="1"/>
    <col min="10988" max="10988" width="10.42578125" style="4" customWidth="1"/>
    <col min="10989" max="10989" width="27.7109375" style="4" customWidth="1"/>
    <col min="10990" max="10990" width="12.5703125" style="4" customWidth="1"/>
    <col min="10991" max="10992" width="14.42578125" style="4" customWidth="1"/>
    <col min="10993" max="10993" width="11" style="4" customWidth="1"/>
    <col min="10994" max="11000" width="12" style="4" customWidth="1"/>
    <col min="11001" max="11001" width="14" style="4" customWidth="1"/>
    <col min="11002" max="11233" width="9.140625" style="4"/>
    <col min="11234" max="11234" width="27.7109375" style="4" customWidth="1"/>
    <col min="11235" max="11235" width="13.140625" style="4" customWidth="1"/>
    <col min="11236" max="11236" width="20.5703125" style="4" customWidth="1"/>
    <col min="11237" max="11237" width="24.85546875" style="4" customWidth="1"/>
    <col min="11238" max="11238" width="11" style="4" customWidth="1"/>
    <col min="11239" max="11239" width="12" style="4" customWidth="1"/>
    <col min="11240" max="11240" width="27.7109375" style="4" customWidth="1"/>
    <col min="11241" max="11241" width="12.7109375" style="4" customWidth="1"/>
    <col min="11242" max="11242" width="18.28515625" style="4" customWidth="1"/>
    <col min="11243" max="11243" width="24.42578125" style="4" customWidth="1"/>
    <col min="11244" max="11244" width="10.42578125" style="4" customWidth="1"/>
    <col min="11245" max="11245" width="27.7109375" style="4" customWidth="1"/>
    <col min="11246" max="11246" width="12.5703125" style="4" customWidth="1"/>
    <col min="11247" max="11248" width="14.42578125" style="4" customWidth="1"/>
    <col min="11249" max="11249" width="11" style="4" customWidth="1"/>
    <col min="11250" max="11256" width="12" style="4" customWidth="1"/>
    <col min="11257" max="11257" width="14" style="4" customWidth="1"/>
    <col min="11258" max="11489" width="9.140625" style="4"/>
    <col min="11490" max="11490" width="27.7109375" style="4" customWidth="1"/>
    <col min="11491" max="11491" width="13.140625" style="4" customWidth="1"/>
    <col min="11492" max="11492" width="20.5703125" style="4" customWidth="1"/>
    <col min="11493" max="11493" width="24.85546875" style="4" customWidth="1"/>
    <col min="11494" max="11494" width="11" style="4" customWidth="1"/>
    <col min="11495" max="11495" width="12" style="4" customWidth="1"/>
    <col min="11496" max="11496" width="27.7109375" style="4" customWidth="1"/>
    <col min="11497" max="11497" width="12.7109375" style="4" customWidth="1"/>
    <col min="11498" max="11498" width="18.28515625" style="4" customWidth="1"/>
    <col min="11499" max="11499" width="24.42578125" style="4" customWidth="1"/>
    <col min="11500" max="11500" width="10.42578125" style="4" customWidth="1"/>
    <col min="11501" max="11501" width="27.7109375" style="4" customWidth="1"/>
    <col min="11502" max="11502" width="12.5703125" style="4" customWidth="1"/>
    <col min="11503" max="11504" width="14.42578125" style="4" customWidth="1"/>
    <col min="11505" max="11505" width="11" style="4" customWidth="1"/>
    <col min="11506" max="11512" width="12" style="4" customWidth="1"/>
    <col min="11513" max="11513" width="14" style="4" customWidth="1"/>
    <col min="11514" max="11745" width="9.140625" style="4"/>
    <col min="11746" max="11746" width="27.7109375" style="4" customWidth="1"/>
    <col min="11747" max="11747" width="13.140625" style="4" customWidth="1"/>
    <col min="11748" max="11748" width="20.5703125" style="4" customWidth="1"/>
    <col min="11749" max="11749" width="24.85546875" style="4" customWidth="1"/>
    <col min="11750" max="11750" width="11" style="4" customWidth="1"/>
    <col min="11751" max="11751" width="12" style="4" customWidth="1"/>
    <col min="11752" max="11752" width="27.7109375" style="4" customWidth="1"/>
    <col min="11753" max="11753" width="12.7109375" style="4" customWidth="1"/>
    <col min="11754" max="11754" width="18.28515625" style="4" customWidth="1"/>
    <col min="11755" max="11755" width="24.42578125" style="4" customWidth="1"/>
    <col min="11756" max="11756" width="10.42578125" style="4" customWidth="1"/>
    <col min="11757" max="11757" width="27.7109375" style="4" customWidth="1"/>
    <col min="11758" max="11758" width="12.5703125" style="4" customWidth="1"/>
    <col min="11759" max="11760" width="14.42578125" style="4" customWidth="1"/>
    <col min="11761" max="11761" width="11" style="4" customWidth="1"/>
    <col min="11762" max="11768" width="12" style="4" customWidth="1"/>
    <col min="11769" max="11769" width="14" style="4" customWidth="1"/>
    <col min="11770" max="12001" width="9.140625" style="4"/>
    <col min="12002" max="12002" width="27.7109375" style="4" customWidth="1"/>
    <col min="12003" max="12003" width="13.140625" style="4" customWidth="1"/>
    <col min="12004" max="12004" width="20.5703125" style="4" customWidth="1"/>
    <col min="12005" max="12005" width="24.85546875" style="4" customWidth="1"/>
    <col min="12006" max="12006" width="11" style="4" customWidth="1"/>
    <col min="12007" max="12007" width="12" style="4" customWidth="1"/>
    <col min="12008" max="12008" width="27.7109375" style="4" customWidth="1"/>
    <col min="12009" max="12009" width="12.7109375" style="4" customWidth="1"/>
    <col min="12010" max="12010" width="18.28515625" style="4" customWidth="1"/>
    <col min="12011" max="12011" width="24.42578125" style="4" customWidth="1"/>
    <col min="12012" max="12012" width="10.42578125" style="4" customWidth="1"/>
    <col min="12013" max="12013" width="27.7109375" style="4" customWidth="1"/>
    <col min="12014" max="12014" width="12.5703125" style="4" customWidth="1"/>
    <col min="12015" max="12016" width="14.42578125" style="4" customWidth="1"/>
    <col min="12017" max="12017" width="11" style="4" customWidth="1"/>
    <col min="12018" max="12024" width="12" style="4" customWidth="1"/>
    <col min="12025" max="12025" width="14" style="4" customWidth="1"/>
    <col min="12026" max="12257" width="9.140625" style="4"/>
    <col min="12258" max="12258" width="27.7109375" style="4" customWidth="1"/>
    <col min="12259" max="12259" width="13.140625" style="4" customWidth="1"/>
    <col min="12260" max="12260" width="20.5703125" style="4" customWidth="1"/>
    <col min="12261" max="12261" width="24.85546875" style="4" customWidth="1"/>
    <col min="12262" max="12262" width="11" style="4" customWidth="1"/>
    <col min="12263" max="12263" width="12" style="4" customWidth="1"/>
    <col min="12264" max="12264" width="27.7109375" style="4" customWidth="1"/>
    <col min="12265" max="12265" width="12.7109375" style="4" customWidth="1"/>
    <col min="12266" max="12266" width="18.28515625" style="4" customWidth="1"/>
    <col min="12267" max="12267" width="24.42578125" style="4" customWidth="1"/>
    <col min="12268" max="12268" width="10.42578125" style="4" customWidth="1"/>
    <col min="12269" max="12269" width="27.7109375" style="4" customWidth="1"/>
    <col min="12270" max="12270" width="12.5703125" style="4" customWidth="1"/>
    <col min="12271" max="12272" width="14.42578125" style="4" customWidth="1"/>
    <col min="12273" max="12273" width="11" style="4" customWidth="1"/>
    <col min="12274" max="12280" width="12" style="4" customWidth="1"/>
    <col min="12281" max="12281" width="14" style="4" customWidth="1"/>
    <col min="12282" max="12513" width="9.140625" style="4"/>
    <col min="12514" max="12514" width="27.7109375" style="4" customWidth="1"/>
    <col min="12515" max="12515" width="13.140625" style="4" customWidth="1"/>
    <col min="12516" max="12516" width="20.5703125" style="4" customWidth="1"/>
    <col min="12517" max="12517" width="24.85546875" style="4" customWidth="1"/>
    <col min="12518" max="12518" width="11" style="4" customWidth="1"/>
    <col min="12519" max="12519" width="12" style="4" customWidth="1"/>
    <col min="12520" max="12520" width="27.7109375" style="4" customWidth="1"/>
    <col min="12521" max="12521" width="12.7109375" style="4" customWidth="1"/>
    <col min="12522" max="12522" width="18.28515625" style="4" customWidth="1"/>
    <col min="12523" max="12523" width="24.42578125" style="4" customWidth="1"/>
    <col min="12524" max="12524" width="10.42578125" style="4" customWidth="1"/>
    <col min="12525" max="12525" width="27.7109375" style="4" customWidth="1"/>
    <col min="12526" max="12526" width="12.5703125" style="4" customWidth="1"/>
    <col min="12527" max="12528" width="14.42578125" style="4" customWidth="1"/>
    <col min="12529" max="12529" width="11" style="4" customWidth="1"/>
    <col min="12530" max="12536" width="12" style="4" customWidth="1"/>
    <col min="12537" max="12537" width="14" style="4" customWidth="1"/>
    <col min="12538" max="12769" width="9.140625" style="4"/>
    <col min="12770" max="12770" width="27.7109375" style="4" customWidth="1"/>
    <col min="12771" max="12771" width="13.140625" style="4" customWidth="1"/>
    <col min="12772" max="12772" width="20.5703125" style="4" customWidth="1"/>
    <col min="12773" max="12773" width="24.85546875" style="4" customWidth="1"/>
    <col min="12774" max="12774" width="11" style="4" customWidth="1"/>
    <col min="12775" max="12775" width="12" style="4" customWidth="1"/>
    <col min="12776" max="12776" width="27.7109375" style="4" customWidth="1"/>
    <col min="12777" max="12777" width="12.7109375" style="4" customWidth="1"/>
    <col min="12778" max="12778" width="18.28515625" style="4" customWidth="1"/>
    <col min="12779" max="12779" width="24.42578125" style="4" customWidth="1"/>
    <col min="12780" max="12780" width="10.42578125" style="4" customWidth="1"/>
    <col min="12781" max="12781" width="27.7109375" style="4" customWidth="1"/>
    <col min="12782" max="12782" width="12.5703125" style="4" customWidth="1"/>
    <col min="12783" max="12784" width="14.42578125" style="4" customWidth="1"/>
    <col min="12785" max="12785" width="11" style="4" customWidth="1"/>
    <col min="12786" max="12792" width="12" style="4" customWidth="1"/>
    <col min="12793" max="12793" width="14" style="4" customWidth="1"/>
    <col min="12794" max="13025" width="9.140625" style="4"/>
    <col min="13026" max="13026" width="27.7109375" style="4" customWidth="1"/>
    <col min="13027" max="13027" width="13.140625" style="4" customWidth="1"/>
    <col min="13028" max="13028" width="20.5703125" style="4" customWidth="1"/>
    <col min="13029" max="13029" width="24.85546875" style="4" customWidth="1"/>
    <col min="13030" max="13030" width="11" style="4" customWidth="1"/>
    <col min="13031" max="13031" width="12" style="4" customWidth="1"/>
    <col min="13032" max="13032" width="27.7109375" style="4" customWidth="1"/>
    <col min="13033" max="13033" width="12.7109375" style="4" customWidth="1"/>
    <col min="13034" max="13034" width="18.28515625" style="4" customWidth="1"/>
    <col min="13035" max="13035" width="24.42578125" style="4" customWidth="1"/>
    <col min="13036" max="13036" width="10.42578125" style="4" customWidth="1"/>
    <col min="13037" max="13037" width="27.7109375" style="4" customWidth="1"/>
    <col min="13038" max="13038" width="12.5703125" style="4" customWidth="1"/>
    <col min="13039" max="13040" width="14.42578125" style="4" customWidth="1"/>
    <col min="13041" max="13041" width="11" style="4" customWidth="1"/>
    <col min="13042" max="13048" width="12" style="4" customWidth="1"/>
    <col min="13049" max="13049" width="14" style="4" customWidth="1"/>
    <col min="13050" max="13281" width="9.140625" style="4"/>
    <col min="13282" max="13282" width="27.7109375" style="4" customWidth="1"/>
    <col min="13283" max="13283" width="13.140625" style="4" customWidth="1"/>
    <col min="13284" max="13284" width="20.5703125" style="4" customWidth="1"/>
    <col min="13285" max="13285" width="24.85546875" style="4" customWidth="1"/>
    <col min="13286" max="13286" width="11" style="4" customWidth="1"/>
    <col min="13287" max="13287" width="12" style="4" customWidth="1"/>
    <col min="13288" max="13288" width="27.7109375" style="4" customWidth="1"/>
    <col min="13289" max="13289" width="12.7109375" style="4" customWidth="1"/>
    <col min="13290" max="13290" width="18.28515625" style="4" customWidth="1"/>
    <col min="13291" max="13291" width="24.42578125" style="4" customWidth="1"/>
    <col min="13292" max="13292" width="10.42578125" style="4" customWidth="1"/>
    <col min="13293" max="13293" width="27.7109375" style="4" customWidth="1"/>
    <col min="13294" max="13294" width="12.5703125" style="4" customWidth="1"/>
    <col min="13295" max="13296" width="14.42578125" style="4" customWidth="1"/>
    <col min="13297" max="13297" width="11" style="4" customWidth="1"/>
    <col min="13298" max="13304" width="12" style="4" customWidth="1"/>
    <col min="13305" max="13305" width="14" style="4" customWidth="1"/>
    <col min="13306" max="13537" width="9.140625" style="4"/>
    <col min="13538" max="13538" width="27.7109375" style="4" customWidth="1"/>
    <col min="13539" max="13539" width="13.140625" style="4" customWidth="1"/>
    <col min="13540" max="13540" width="20.5703125" style="4" customWidth="1"/>
    <col min="13541" max="13541" width="24.85546875" style="4" customWidth="1"/>
    <col min="13542" max="13542" width="11" style="4" customWidth="1"/>
    <col min="13543" max="13543" width="12" style="4" customWidth="1"/>
    <col min="13544" max="13544" width="27.7109375" style="4" customWidth="1"/>
    <col min="13545" max="13545" width="12.7109375" style="4" customWidth="1"/>
    <col min="13546" max="13546" width="18.28515625" style="4" customWidth="1"/>
    <col min="13547" max="13547" width="24.42578125" style="4" customWidth="1"/>
    <col min="13548" max="13548" width="10.42578125" style="4" customWidth="1"/>
    <col min="13549" max="13549" width="27.7109375" style="4" customWidth="1"/>
    <col min="13550" max="13550" width="12.5703125" style="4" customWidth="1"/>
    <col min="13551" max="13552" width="14.42578125" style="4" customWidth="1"/>
    <col min="13553" max="13553" width="11" style="4" customWidth="1"/>
    <col min="13554" max="13560" width="12" style="4" customWidth="1"/>
    <col min="13561" max="13561" width="14" style="4" customWidth="1"/>
    <col min="13562" max="13793" width="9.140625" style="4"/>
    <col min="13794" max="13794" width="27.7109375" style="4" customWidth="1"/>
    <col min="13795" max="13795" width="13.140625" style="4" customWidth="1"/>
    <col min="13796" max="13796" width="20.5703125" style="4" customWidth="1"/>
    <col min="13797" max="13797" width="24.85546875" style="4" customWidth="1"/>
    <col min="13798" max="13798" width="11" style="4" customWidth="1"/>
    <col min="13799" max="13799" width="12" style="4" customWidth="1"/>
    <col min="13800" max="13800" width="27.7109375" style="4" customWidth="1"/>
    <col min="13801" max="13801" width="12.7109375" style="4" customWidth="1"/>
    <col min="13802" max="13802" width="18.28515625" style="4" customWidth="1"/>
    <col min="13803" max="13803" width="24.42578125" style="4" customWidth="1"/>
    <col min="13804" max="13804" width="10.42578125" style="4" customWidth="1"/>
    <col min="13805" max="13805" width="27.7109375" style="4" customWidth="1"/>
    <col min="13806" max="13806" width="12.5703125" style="4" customWidth="1"/>
    <col min="13807" max="13808" width="14.42578125" style="4" customWidth="1"/>
    <col min="13809" max="13809" width="11" style="4" customWidth="1"/>
    <col min="13810" max="13816" width="12" style="4" customWidth="1"/>
    <col min="13817" max="13817" width="14" style="4" customWidth="1"/>
    <col min="13818" max="14049" width="9.140625" style="4"/>
    <col min="14050" max="14050" width="27.7109375" style="4" customWidth="1"/>
    <col min="14051" max="14051" width="13.140625" style="4" customWidth="1"/>
    <col min="14052" max="14052" width="20.5703125" style="4" customWidth="1"/>
    <col min="14053" max="14053" width="24.85546875" style="4" customWidth="1"/>
    <col min="14054" max="14054" width="11" style="4" customWidth="1"/>
    <col min="14055" max="14055" width="12" style="4" customWidth="1"/>
    <col min="14056" max="14056" width="27.7109375" style="4" customWidth="1"/>
    <col min="14057" max="14057" width="12.7109375" style="4" customWidth="1"/>
    <col min="14058" max="14058" width="18.28515625" style="4" customWidth="1"/>
    <col min="14059" max="14059" width="24.42578125" style="4" customWidth="1"/>
    <col min="14060" max="14060" width="10.42578125" style="4" customWidth="1"/>
    <col min="14061" max="14061" width="27.7109375" style="4" customWidth="1"/>
    <col min="14062" max="14062" width="12.5703125" style="4" customWidth="1"/>
    <col min="14063" max="14064" width="14.42578125" style="4" customWidth="1"/>
    <col min="14065" max="14065" width="11" style="4" customWidth="1"/>
    <col min="14066" max="14072" width="12" style="4" customWidth="1"/>
    <col min="14073" max="14073" width="14" style="4" customWidth="1"/>
    <col min="14074" max="14305" width="9.140625" style="4"/>
    <col min="14306" max="14306" width="27.7109375" style="4" customWidth="1"/>
    <col min="14307" max="14307" width="13.140625" style="4" customWidth="1"/>
    <col min="14308" max="14308" width="20.5703125" style="4" customWidth="1"/>
    <col min="14309" max="14309" width="24.85546875" style="4" customWidth="1"/>
    <col min="14310" max="14310" width="11" style="4" customWidth="1"/>
    <col min="14311" max="14311" width="12" style="4" customWidth="1"/>
    <col min="14312" max="14312" width="27.7109375" style="4" customWidth="1"/>
    <col min="14313" max="14313" width="12.7109375" style="4" customWidth="1"/>
    <col min="14314" max="14314" width="18.28515625" style="4" customWidth="1"/>
    <col min="14315" max="14315" width="24.42578125" style="4" customWidth="1"/>
    <col min="14316" max="14316" width="10.42578125" style="4" customWidth="1"/>
    <col min="14317" max="14317" width="27.7109375" style="4" customWidth="1"/>
    <col min="14318" max="14318" width="12.5703125" style="4" customWidth="1"/>
    <col min="14319" max="14320" width="14.42578125" style="4" customWidth="1"/>
    <col min="14321" max="14321" width="11" style="4" customWidth="1"/>
    <col min="14322" max="14328" width="12" style="4" customWidth="1"/>
    <col min="14329" max="14329" width="14" style="4" customWidth="1"/>
    <col min="14330" max="14561" width="9.140625" style="4"/>
    <col min="14562" max="14562" width="27.7109375" style="4" customWidth="1"/>
    <col min="14563" max="14563" width="13.140625" style="4" customWidth="1"/>
    <col min="14564" max="14564" width="20.5703125" style="4" customWidth="1"/>
    <col min="14565" max="14565" width="24.85546875" style="4" customWidth="1"/>
    <col min="14566" max="14566" width="11" style="4" customWidth="1"/>
    <col min="14567" max="14567" width="12" style="4" customWidth="1"/>
    <col min="14568" max="14568" width="27.7109375" style="4" customWidth="1"/>
    <col min="14569" max="14569" width="12.7109375" style="4" customWidth="1"/>
    <col min="14570" max="14570" width="18.28515625" style="4" customWidth="1"/>
    <col min="14571" max="14571" width="24.42578125" style="4" customWidth="1"/>
    <col min="14572" max="14572" width="10.42578125" style="4" customWidth="1"/>
    <col min="14573" max="14573" width="27.7109375" style="4" customWidth="1"/>
    <col min="14574" max="14574" width="12.5703125" style="4" customWidth="1"/>
    <col min="14575" max="14576" width="14.42578125" style="4" customWidth="1"/>
    <col min="14577" max="14577" width="11" style="4" customWidth="1"/>
    <col min="14578" max="14584" width="12" style="4" customWidth="1"/>
    <col min="14585" max="14585" width="14" style="4" customWidth="1"/>
    <col min="14586" max="14817" width="9.140625" style="4"/>
    <col min="14818" max="14818" width="27.7109375" style="4" customWidth="1"/>
    <col min="14819" max="14819" width="13.140625" style="4" customWidth="1"/>
    <col min="14820" max="14820" width="20.5703125" style="4" customWidth="1"/>
    <col min="14821" max="14821" width="24.85546875" style="4" customWidth="1"/>
    <col min="14822" max="14822" width="11" style="4" customWidth="1"/>
    <col min="14823" max="14823" width="12" style="4" customWidth="1"/>
    <col min="14824" max="14824" width="27.7109375" style="4" customWidth="1"/>
    <col min="14825" max="14825" width="12.7109375" style="4" customWidth="1"/>
    <col min="14826" max="14826" width="18.28515625" style="4" customWidth="1"/>
    <col min="14827" max="14827" width="24.42578125" style="4" customWidth="1"/>
    <col min="14828" max="14828" width="10.42578125" style="4" customWidth="1"/>
    <col min="14829" max="14829" width="27.7109375" style="4" customWidth="1"/>
    <col min="14830" max="14830" width="12.5703125" style="4" customWidth="1"/>
    <col min="14831" max="14832" width="14.42578125" style="4" customWidth="1"/>
    <col min="14833" max="14833" width="11" style="4" customWidth="1"/>
    <col min="14834" max="14840" width="12" style="4" customWidth="1"/>
    <col min="14841" max="14841" width="14" style="4" customWidth="1"/>
    <col min="14842" max="15073" width="9.140625" style="4"/>
    <col min="15074" max="15074" width="27.7109375" style="4" customWidth="1"/>
    <col min="15075" max="15075" width="13.140625" style="4" customWidth="1"/>
    <col min="15076" max="15076" width="20.5703125" style="4" customWidth="1"/>
    <col min="15077" max="15077" width="24.85546875" style="4" customWidth="1"/>
    <col min="15078" max="15078" width="11" style="4" customWidth="1"/>
    <col min="15079" max="15079" width="12" style="4" customWidth="1"/>
    <col min="15080" max="15080" width="27.7109375" style="4" customWidth="1"/>
    <col min="15081" max="15081" width="12.7109375" style="4" customWidth="1"/>
    <col min="15082" max="15082" width="18.28515625" style="4" customWidth="1"/>
    <col min="15083" max="15083" width="24.42578125" style="4" customWidth="1"/>
    <col min="15084" max="15084" width="10.42578125" style="4" customWidth="1"/>
    <col min="15085" max="15085" width="27.7109375" style="4" customWidth="1"/>
    <col min="15086" max="15086" width="12.5703125" style="4" customWidth="1"/>
    <col min="15087" max="15088" width="14.42578125" style="4" customWidth="1"/>
    <col min="15089" max="15089" width="11" style="4" customWidth="1"/>
    <col min="15090" max="15096" width="12" style="4" customWidth="1"/>
    <col min="15097" max="15097" width="14" style="4" customWidth="1"/>
    <col min="15098" max="15329" width="9.140625" style="4"/>
    <col min="15330" max="15330" width="27.7109375" style="4" customWidth="1"/>
    <col min="15331" max="15331" width="13.140625" style="4" customWidth="1"/>
    <col min="15332" max="15332" width="20.5703125" style="4" customWidth="1"/>
    <col min="15333" max="15333" width="24.85546875" style="4" customWidth="1"/>
    <col min="15334" max="15334" width="11" style="4" customWidth="1"/>
    <col min="15335" max="15335" width="12" style="4" customWidth="1"/>
    <col min="15336" max="15336" width="27.7109375" style="4" customWidth="1"/>
    <col min="15337" max="15337" width="12.7109375" style="4" customWidth="1"/>
    <col min="15338" max="15338" width="18.28515625" style="4" customWidth="1"/>
    <col min="15339" max="15339" width="24.42578125" style="4" customWidth="1"/>
    <col min="15340" max="15340" width="10.42578125" style="4" customWidth="1"/>
    <col min="15341" max="15341" width="27.7109375" style="4" customWidth="1"/>
    <col min="15342" max="15342" width="12.5703125" style="4" customWidth="1"/>
    <col min="15343" max="15344" width="14.42578125" style="4" customWidth="1"/>
    <col min="15345" max="15345" width="11" style="4" customWidth="1"/>
    <col min="15346" max="15352" width="12" style="4" customWidth="1"/>
    <col min="15353" max="15353" width="14" style="4" customWidth="1"/>
    <col min="15354" max="15585" width="9.140625" style="4"/>
    <col min="15586" max="15586" width="27.7109375" style="4" customWidth="1"/>
    <col min="15587" max="15587" width="13.140625" style="4" customWidth="1"/>
    <col min="15588" max="15588" width="20.5703125" style="4" customWidth="1"/>
    <col min="15589" max="15589" width="24.85546875" style="4" customWidth="1"/>
    <col min="15590" max="15590" width="11" style="4" customWidth="1"/>
    <col min="15591" max="15591" width="12" style="4" customWidth="1"/>
    <col min="15592" max="15592" width="27.7109375" style="4" customWidth="1"/>
    <col min="15593" max="15593" width="12.7109375" style="4" customWidth="1"/>
    <col min="15594" max="15594" width="18.28515625" style="4" customWidth="1"/>
    <col min="15595" max="15595" width="24.42578125" style="4" customWidth="1"/>
    <col min="15596" max="15596" width="10.42578125" style="4" customWidth="1"/>
    <col min="15597" max="15597" width="27.7109375" style="4" customWidth="1"/>
    <col min="15598" max="15598" width="12.5703125" style="4" customWidth="1"/>
    <col min="15599" max="15600" width="14.42578125" style="4" customWidth="1"/>
    <col min="15601" max="15601" width="11" style="4" customWidth="1"/>
    <col min="15602" max="15608" width="12" style="4" customWidth="1"/>
    <col min="15609" max="15609" width="14" style="4" customWidth="1"/>
    <col min="15610" max="15841" width="9.140625" style="4"/>
    <col min="15842" max="15842" width="27.7109375" style="4" customWidth="1"/>
    <col min="15843" max="15843" width="13.140625" style="4" customWidth="1"/>
    <col min="15844" max="15844" width="20.5703125" style="4" customWidth="1"/>
    <col min="15845" max="15845" width="24.85546875" style="4" customWidth="1"/>
    <col min="15846" max="15846" width="11" style="4" customWidth="1"/>
    <col min="15847" max="15847" width="12" style="4" customWidth="1"/>
    <col min="15848" max="15848" width="27.7109375" style="4" customWidth="1"/>
    <col min="15849" max="15849" width="12.7109375" style="4" customWidth="1"/>
    <col min="15850" max="15850" width="18.28515625" style="4" customWidth="1"/>
    <col min="15851" max="15851" width="24.42578125" style="4" customWidth="1"/>
    <col min="15852" max="15852" width="10.42578125" style="4" customWidth="1"/>
    <col min="15853" max="15853" width="27.7109375" style="4" customWidth="1"/>
    <col min="15854" max="15854" width="12.5703125" style="4" customWidth="1"/>
    <col min="15855" max="15856" width="14.42578125" style="4" customWidth="1"/>
    <col min="15857" max="15857" width="11" style="4" customWidth="1"/>
    <col min="15858" max="15864" width="12" style="4" customWidth="1"/>
    <col min="15865" max="15865" width="14" style="4" customWidth="1"/>
    <col min="15866" max="16097" width="9.140625" style="4"/>
    <col min="16098" max="16098" width="27.7109375" style="4" customWidth="1"/>
    <col min="16099" max="16099" width="13.140625" style="4" customWidth="1"/>
    <col min="16100" max="16100" width="20.5703125" style="4" customWidth="1"/>
    <col min="16101" max="16101" width="24.85546875" style="4" customWidth="1"/>
    <col min="16102" max="16102" width="11" style="4" customWidth="1"/>
    <col min="16103" max="16103" width="12" style="4" customWidth="1"/>
    <col min="16104" max="16104" width="27.7109375" style="4" customWidth="1"/>
    <col min="16105" max="16105" width="12.7109375" style="4" customWidth="1"/>
    <col min="16106" max="16106" width="18.28515625" style="4" customWidth="1"/>
    <col min="16107" max="16107" width="24.42578125" style="4" customWidth="1"/>
    <col min="16108" max="16108" width="10.42578125" style="4" customWidth="1"/>
    <col min="16109" max="16109" width="27.7109375" style="4" customWidth="1"/>
    <col min="16110" max="16110" width="12.5703125" style="4" customWidth="1"/>
    <col min="16111" max="16112" width="14.42578125" style="4" customWidth="1"/>
    <col min="16113" max="16113" width="11" style="4" customWidth="1"/>
    <col min="16114" max="16120" width="12" style="4" customWidth="1"/>
    <col min="16121" max="16121" width="14" style="4" customWidth="1"/>
    <col min="16122" max="16384" width="9.140625" style="4"/>
  </cols>
  <sheetData>
    <row r="1" spans="1:16" ht="15.75" thickBot="1" x14ac:dyDescent="0.3">
      <c r="B1" s="1"/>
      <c r="C1" s="1"/>
      <c r="D1" s="2"/>
      <c r="N1" s="5"/>
    </row>
    <row r="2" spans="1:16" ht="21" thickBot="1" x14ac:dyDescent="0.35">
      <c r="B2" s="3"/>
      <c r="C2" s="3"/>
      <c r="D2" s="6"/>
      <c r="E2" s="7" t="s">
        <v>28</v>
      </c>
      <c r="F2" s="81"/>
      <c r="G2" s="7"/>
      <c r="H2" s="7"/>
      <c r="I2" s="7"/>
      <c r="J2" s="7"/>
      <c r="K2" s="111" t="s">
        <v>7</v>
      </c>
      <c r="L2" s="112"/>
      <c r="N2" s="5"/>
    </row>
    <row r="3" spans="1:16" ht="15" x14ac:dyDescent="0.25">
      <c r="B3" s="3"/>
      <c r="C3" s="3"/>
      <c r="D3" s="6"/>
      <c r="E3" s="62" t="s">
        <v>12</v>
      </c>
      <c r="F3" s="25"/>
      <c r="G3" s="88">
        <v>100000</v>
      </c>
      <c r="H3" s="85"/>
      <c r="I3" s="80" t="s">
        <v>13</v>
      </c>
      <c r="J3" s="78">
        <v>0.17499999999999999</v>
      </c>
      <c r="K3" s="8"/>
      <c r="L3" s="9"/>
      <c r="N3" s="5"/>
      <c r="P3" s="79"/>
    </row>
    <row r="4" spans="1:16" ht="15" x14ac:dyDescent="0.25">
      <c r="C4" s="12"/>
      <c r="D4" s="12"/>
      <c r="E4" s="26" t="s">
        <v>16</v>
      </c>
      <c r="F4" s="21"/>
      <c r="G4" s="78">
        <v>0.41</v>
      </c>
      <c r="H4" s="75"/>
      <c r="I4" s="80" t="s">
        <v>26</v>
      </c>
      <c r="J4" s="93">
        <f>G4*(1-G5)*(1-J3)</f>
        <v>0.304425</v>
      </c>
      <c r="L4" s="9"/>
      <c r="N4" s="5"/>
      <c r="P4" s="79"/>
    </row>
    <row r="5" spans="1:16" ht="15" x14ac:dyDescent="0.25">
      <c r="A5" s="64" t="s">
        <v>31</v>
      </c>
      <c r="B5" s="67" t="s">
        <v>32</v>
      </c>
      <c r="E5" s="26" t="s">
        <v>14</v>
      </c>
      <c r="G5" s="78">
        <v>0.1</v>
      </c>
      <c r="H5" s="75"/>
      <c r="I5" s="80" t="s">
        <v>27</v>
      </c>
      <c r="J5" s="93">
        <f>K162</f>
        <v>0.31247385934766486</v>
      </c>
      <c r="L5" s="9"/>
      <c r="N5" s="5"/>
    </row>
    <row r="6" spans="1:16" ht="15" customHeight="1" x14ac:dyDescent="0.25">
      <c r="A6" s="64" t="s">
        <v>8</v>
      </c>
      <c r="B6" s="67" t="s">
        <v>33</v>
      </c>
      <c r="D6" s="11"/>
      <c r="E6" s="77" t="s">
        <v>17</v>
      </c>
      <c r="G6" s="89">
        <f>G4*(1-G5)</f>
        <v>0.36899999999999999</v>
      </c>
      <c r="H6" s="76"/>
      <c r="I6" s="80" t="s">
        <v>21</v>
      </c>
      <c r="J6" s="110">
        <f>FV(J4*(G7/G8),G9,,-G3,0)</f>
        <v>108222.39151425568</v>
      </c>
      <c r="K6" s="13"/>
      <c r="L6" s="9"/>
      <c r="N6" s="5"/>
    </row>
    <row r="7" spans="1:16" ht="15" customHeight="1" x14ac:dyDescent="0.25">
      <c r="A7" s="65" t="s">
        <v>9</v>
      </c>
      <c r="B7" s="66" t="s">
        <v>10</v>
      </c>
      <c r="D7" s="11"/>
      <c r="E7" s="77" t="s">
        <v>20</v>
      </c>
      <c r="G7" s="109">
        <v>32</v>
      </c>
      <c r="H7" s="83"/>
      <c r="I7" s="80" t="s">
        <v>22</v>
      </c>
      <c r="J7" s="93">
        <f>J6/G3-1</f>
        <v>8.222391514255678E-2</v>
      </c>
      <c r="K7" s="13"/>
      <c r="L7" s="9"/>
      <c r="N7" s="5"/>
    </row>
    <row r="8" spans="1:16" ht="15" customHeight="1" thickBot="1" x14ac:dyDescent="0.3">
      <c r="A8" s="65" t="s">
        <v>11</v>
      </c>
      <c r="B8" s="67" t="s">
        <v>34</v>
      </c>
      <c r="D8" s="11"/>
      <c r="E8" s="77" t="s">
        <v>18</v>
      </c>
      <c r="G8" s="90">
        <v>365</v>
      </c>
      <c r="H8" s="86"/>
      <c r="I8" s="80" t="s">
        <v>24</v>
      </c>
      <c r="J8" s="94">
        <v>44.5</v>
      </c>
      <c r="K8" s="13"/>
      <c r="L8" s="9"/>
      <c r="N8" s="5"/>
    </row>
    <row r="9" spans="1:16" ht="15" customHeight="1" x14ac:dyDescent="0.25">
      <c r="E9" s="26" t="s">
        <v>35</v>
      </c>
      <c r="F9" s="21"/>
      <c r="G9" s="90">
        <v>3</v>
      </c>
      <c r="H9" s="83"/>
      <c r="I9" s="107" t="s">
        <v>30</v>
      </c>
      <c r="J9" s="95">
        <f>J8*(1+J7)</f>
        <v>48.158964223843775</v>
      </c>
      <c r="K9" s="13"/>
      <c r="L9" s="9"/>
      <c r="N9" s="5"/>
    </row>
    <row r="10" spans="1:16" ht="15" customHeight="1" thickBot="1" x14ac:dyDescent="0.3">
      <c r="C10" s="15"/>
      <c r="D10" s="63"/>
      <c r="E10" s="26" t="s">
        <v>23</v>
      </c>
      <c r="F10" s="21"/>
      <c r="G10" s="91">
        <v>46033</v>
      </c>
      <c r="H10" s="84"/>
      <c r="I10" s="108" t="s">
        <v>29</v>
      </c>
      <c r="J10" s="96">
        <f>J5/G8*30</f>
        <v>2.5682782960082043E-2</v>
      </c>
      <c r="K10" s="16"/>
      <c r="L10" s="9"/>
      <c r="N10" s="5"/>
    </row>
    <row r="11" spans="1:16" ht="15" x14ac:dyDescent="0.25">
      <c r="D11" s="11"/>
      <c r="E11" s="26" t="s">
        <v>25</v>
      </c>
      <c r="F11" s="21"/>
      <c r="G11" s="92">
        <f>G10+G9</f>
        <v>46036</v>
      </c>
      <c r="H11" s="87"/>
      <c r="J11" s="17"/>
      <c r="K11" s="16"/>
      <c r="L11" s="9"/>
      <c r="N11" s="5"/>
    </row>
    <row r="12" spans="1:16" x14ac:dyDescent="0.2">
      <c r="E12" s="10"/>
      <c r="F12" s="18"/>
      <c r="G12" s="19"/>
      <c r="H12" s="19"/>
      <c r="I12" s="19"/>
      <c r="J12" s="97"/>
      <c r="K12" s="20"/>
      <c r="L12" s="9"/>
      <c r="N12" s="5"/>
    </row>
    <row r="13" spans="1:16" ht="15" x14ac:dyDescent="0.25">
      <c r="C13" s="27"/>
      <c r="D13" s="27"/>
      <c r="E13" s="28"/>
      <c r="F13" s="29"/>
      <c r="G13" s="30"/>
      <c r="H13" s="30"/>
      <c r="I13" s="30"/>
      <c r="J13" s="98"/>
      <c r="K13" s="27"/>
      <c r="L13" s="31">
        <f>J10*G7/30</f>
        <v>2.7394968490754179E-2</v>
      </c>
      <c r="N13" s="5"/>
      <c r="P13" s="82"/>
    </row>
    <row r="14" spans="1:16" ht="12" thickBot="1" x14ac:dyDescent="0.25">
      <c r="C14" s="32" t="s">
        <v>2</v>
      </c>
      <c r="D14" s="32" t="s">
        <v>3</v>
      </c>
      <c r="E14" s="60" t="s">
        <v>5</v>
      </c>
      <c r="F14" s="29" t="s">
        <v>19</v>
      </c>
      <c r="G14" s="61" t="s">
        <v>13</v>
      </c>
      <c r="H14" s="29"/>
      <c r="I14" s="29" t="s">
        <v>15</v>
      </c>
      <c r="J14" s="29" t="s">
        <v>4</v>
      </c>
      <c r="K14" s="33" t="s">
        <v>6</v>
      </c>
      <c r="L14" s="34" t="s">
        <v>1</v>
      </c>
      <c r="N14" s="5"/>
    </row>
    <row r="15" spans="1:16" ht="12" thickTop="1" x14ac:dyDescent="0.2">
      <c r="C15" s="35"/>
      <c r="D15" s="36"/>
      <c r="E15" s="35"/>
      <c r="F15" s="37"/>
      <c r="G15" s="36"/>
      <c r="H15" s="36"/>
      <c r="I15" s="36"/>
      <c r="J15" s="38">
        <v>0</v>
      </c>
      <c r="K15" s="39"/>
      <c r="L15" s="40"/>
      <c r="N15" s="5"/>
    </row>
    <row r="16" spans="1:16" ht="15" x14ac:dyDescent="0.25">
      <c r="C16" s="41">
        <v>0</v>
      </c>
      <c r="D16" s="57">
        <f>G10</f>
        <v>46033</v>
      </c>
      <c r="E16" s="43">
        <f>IF($G$10=D16,$G$3,IF(D16="",0,J15))</f>
        <v>100000</v>
      </c>
      <c r="F16" s="44"/>
      <c r="G16" s="44"/>
      <c r="H16" s="44"/>
      <c r="I16" s="44"/>
      <c r="J16" s="44">
        <f>INT(E16+I16)</f>
        <v>100000</v>
      </c>
      <c r="K16" s="45">
        <f>-J16</f>
        <v>-100000</v>
      </c>
      <c r="L16" s="46">
        <f>IF(C16="",0,K16/((1+L$13)^$C16))</f>
        <v>-100000</v>
      </c>
      <c r="N16" s="5"/>
    </row>
    <row r="17" spans="3:14" x14ac:dyDescent="0.2">
      <c r="C17" s="41">
        <f t="shared" ref="C17:C48" si="0">IF(OR(C16="",C16=$G$9),"",C16+1)</f>
        <v>1</v>
      </c>
      <c r="D17" s="42">
        <f>IF(C17="","",D16+G$7)</f>
        <v>46065</v>
      </c>
      <c r="E17" s="58">
        <f>IF($G$10=D17,$G$3,IF(D17="",0,J16))</f>
        <v>100000</v>
      </c>
      <c r="F17" s="58">
        <f t="shared" ref="F17:F21" si="1">IF(D17="",0,E17*($G$6/$G$8*(D17-D16)))</f>
        <v>3235.0684931506848</v>
      </c>
      <c r="G17" s="58">
        <f>F17*$J$3</f>
        <v>566.1369863013698</v>
      </c>
      <c r="H17" s="58"/>
      <c r="I17" s="58">
        <f>F17-G17</f>
        <v>2668.9315068493152</v>
      </c>
      <c r="J17" s="44">
        <f>E17+I17</f>
        <v>102668.93150684932</v>
      </c>
      <c r="K17" s="45">
        <f>IF(C17=$G$9,I17+$E$16,I17)</f>
        <v>2668.9315068493152</v>
      </c>
      <c r="L17" s="46">
        <f>IF(C17="",0,(K17/((1+L$13)^$C17)))</f>
        <v>2597.7657947556258</v>
      </c>
      <c r="N17" s="5"/>
    </row>
    <row r="18" spans="3:14" x14ac:dyDescent="0.2">
      <c r="C18" s="41">
        <f t="shared" si="0"/>
        <v>2</v>
      </c>
      <c r="D18" s="42">
        <f t="shared" ref="D18:D81" si="2">IF(C18="","",D17+G$7)</f>
        <v>46097</v>
      </c>
      <c r="E18" s="58">
        <f t="shared" ref="E18:E81" si="3">IF($G$10=D18,$G$3,IF(D18="",0,J17))</f>
        <v>102668.93150684932</v>
      </c>
      <c r="F18" s="58">
        <f t="shared" si="1"/>
        <v>3321.4102554325391</v>
      </c>
      <c r="G18" s="58">
        <f t="shared" ref="G18:G48" si="4">F18*$J$3</f>
        <v>581.24679470069429</v>
      </c>
      <c r="H18" s="58"/>
      <c r="I18" s="58">
        <f t="shared" ref="I18:I81" si="5">F18-G18</f>
        <v>2740.1634607318447</v>
      </c>
      <c r="J18" s="44">
        <f t="shared" ref="J18:J81" si="6">E18+I18</f>
        <v>105409.09496758116</v>
      </c>
      <c r="K18" s="45">
        <f t="shared" ref="K18:K30" si="7">IF(C18=$G$9,I18+$E$16,I18)</f>
        <v>2740.1634607318447</v>
      </c>
      <c r="L18" s="46">
        <f>IF(C18="",0,(K18/((1+L$13)^$C18)))</f>
        <v>2595.9815517142229</v>
      </c>
      <c r="N18" s="5"/>
    </row>
    <row r="19" spans="3:14" x14ac:dyDescent="0.2">
      <c r="C19" s="41">
        <f t="shared" si="0"/>
        <v>3</v>
      </c>
      <c r="D19" s="42">
        <f t="shared" si="2"/>
        <v>46129</v>
      </c>
      <c r="E19" s="58">
        <f t="shared" si="3"/>
        <v>105409.09496758116</v>
      </c>
      <c r="F19" s="58">
        <f t="shared" si="1"/>
        <v>3410.056420211502</v>
      </c>
      <c r="G19" s="58">
        <f t="shared" si="4"/>
        <v>596.75987353701282</v>
      </c>
      <c r="H19" s="58"/>
      <c r="I19" s="58">
        <f t="shared" si="5"/>
        <v>2813.296546674489</v>
      </c>
      <c r="J19" s="44">
        <f t="shared" si="6"/>
        <v>108222.39151425565</v>
      </c>
      <c r="K19" s="45">
        <f t="shared" si="7"/>
        <v>102813.29654667449</v>
      </c>
      <c r="L19" s="46">
        <f t="shared" ref="L19:L48" si="8">IF(C19="",0,(K19/((1+L$13)^$C19)))</f>
        <v>94806.252653529882</v>
      </c>
      <c r="N19" s="5"/>
    </row>
    <row r="20" spans="3:14" x14ac:dyDescent="0.2">
      <c r="C20" s="41" t="str">
        <f t="shared" si="0"/>
        <v/>
      </c>
      <c r="D20" s="42" t="str">
        <f t="shared" si="2"/>
        <v/>
      </c>
      <c r="E20" s="58">
        <f t="shared" si="3"/>
        <v>0</v>
      </c>
      <c r="F20" s="58">
        <f t="shared" si="1"/>
        <v>0</v>
      </c>
      <c r="G20" s="58">
        <f t="shared" si="4"/>
        <v>0</v>
      </c>
      <c r="H20" s="58"/>
      <c r="I20" s="58">
        <f t="shared" si="5"/>
        <v>0</v>
      </c>
      <c r="J20" s="44">
        <f t="shared" si="6"/>
        <v>0</v>
      </c>
      <c r="K20" s="45">
        <f t="shared" si="7"/>
        <v>0</v>
      </c>
      <c r="L20" s="46">
        <f t="shared" si="8"/>
        <v>0</v>
      </c>
      <c r="N20" s="5"/>
    </row>
    <row r="21" spans="3:14" x14ac:dyDescent="0.2">
      <c r="C21" s="41" t="str">
        <f t="shared" si="0"/>
        <v/>
      </c>
      <c r="D21" s="42" t="str">
        <f t="shared" si="2"/>
        <v/>
      </c>
      <c r="E21" s="58">
        <f t="shared" si="3"/>
        <v>0</v>
      </c>
      <c r="F21" s="58">
        <f t="shared" si="1"/>
        <v>0</v>
      </c>
      <c r="G21" s="58">
        <f t="shared" si="4"/>
        <v>0</v>
      </c>
      <c r="H21" s="58"/>
      <c r="I21" s="58">
        <f t="shared" si="5"/>
        <v>0</v>
      </c>
      <c r="J21" s="44">
        <f t="shared" si="6"/>
        <v>0</v>
      </c>
      <c r="K21" s="45">
        <f t="shared" si="7"/>
        <v>0</v>
      </c>
      <c r="L21" s="46">
        <f t="shared" si="8"/>
        <v>0</v>
      </c>
      <c r="N21" s="5"/>
    </row>
    <row r="22" spans="3:14" x14ac:dyDescent="0.2">
      <c r="C22" s="41" t="str">
        <f t="shared" si="0"/>
        <v/>
      </c>
      <c r="D22" s="42" t="str">
        <f t="shared" si="2"/>
        <v/>
      </c>
      <c r="E22" s="58">
        <f t="shared" si="3"/>
        <v>0</v>
      </c>
      <c r="F22" s="58">
        <f>IF(D22="",0,E22*($G$6/$G$8*(D22-D21)))</f>
        <v>0</v>
      </c>
      <c r="G22" s="58">
        <f t="shared" si="4"/>
        <v>0</v>
      </c>
      <c r="H22" s="58"/>
      <c r="I22" s="58">
        <f t="shared" si="5"/>
        <v>0</v>
      </c>
      <c r="J22" s="44">
        <f t="shared" si="6"/>
        <v>0</v>
      </c>
      <c r="K22" s="45">
        <f t="shared" si="7"/>
        <v>0</v>
      </c>
      <c r="L22" s="46">
        <f t="shared" si="8"/>
        <v>0</v>
      </c>
      <c r="N22" s="5"/>
    </row>
    <row r="23" spans="3:14" x14ac:dyDescent="0.2">
      <c r="C23" s="41" t="str">
        <f t="shared" si="0"/>
        <v/>
      </c>
      <c r="D23" s="42" t="str">
        <f t="shared" si="2"/>
        <v/>
      </c>
      <c r="E23" s="58">
        <f t="shared" si="3"/>
        <v>0</v>
      </c>
      <c r="F23" s="58">
        <f t="shared" ref="F23:F86" si="9">IF(D23="",0,E23*($G$6/$G$8*(D23-D22)))</f>
        <v>0</v>
      </c>
      <c r="G23" s="58">
        <f t="shared" si="4"/>
        <v>0</v>
      </c>
      <c r="H23" s="58"/>
      <c r="I23" s="58">
        <f t="shared" si="5"/>
        <v>0</v>
      </c>
      <c r="J23" s="44">
        <f t="shared" si="6"/>
        <v>0</v>
      </c>
      <c r="K23" s="45">
        <f t="shared" si="7"/>
        <v>0</v>
      </c>
      <c r="L23" s="46">
        <f t="shared" si="8"/>
        <v>0</v>
      </c>
      <c r="N23" s="5"/>
    </row>
    <row r="24" spans="3:14" x14ac:dyDescent="0.2">
      <c r="C24" s="41" t="str">
        <f t="shared" si="0"/>
        <v/>
      </c>
      <c r="D24" s="42" t="str">
        <f t="shared" si="2"/>
        <v/>
      </c>
      <c r="E24" s="58">
        <f t="shared" si="3"/>
        <v>0</v>
      </c>
      <c r="F24" s="58">
        <f t="shared" si="9"/>
        <v>0</v>
      </c>
      <c r="G24" s="58">
        <f t="shared" si="4"/>
        <v>0</v>
      </c>
      <c r="H24" s="58"/>
      <c r="I24" s="58">
        <f t="shared" si="5"/>
        <v>0</v>
      </c>
      <c r="J24" s="44">
        <f t="shared" si="6"/>
        <v>0</v>
      </c>
      <c r="K24" s="45">
        <f t="shared" si="7"/>
        <v>0</v>
      </c>
      <c r="L24" s="46">
        <f t="shared" si="8"/>
        <v>0</v>
      </c>
      <c r="N24" s="5"/>
    </row>
    <row r="25" spans="3:14" x14ac:dyDescent="0.2">
      <c r="C25" s="41" t="str">
        <f t="shared" si="0"/>
        <v/>
      </c>
      <c r="D25" s="42" t="str">
        <f t="shared" si="2"/>
        <v/>
      </c>
      <c r="E25" s="58">
        <f t="shared" si="3"/>
        <v>0</v>
      </c>
      <c r="F25" s="58">
        <f t="shared" si="9"/>
        <v>0</v>
      </c>
      <c r="G25" s="58">
        <f t="shared" si="4"/>
        <v>0</v>
      </c>
      <c r="H25" s="58"/>
      <c r="I25" s="58">
        <f t="shared" si="5"/>
        <v>0</v>
      </c>
      <c r="J25" s="44">
        <f t="shared" si="6"/>
        <v>0</v>
      </c>
      <c r="K25" s="45">
        <f t="shared" si="7"/>
        <v>0</v>
      </c>
      <c r="L25" s="46">
        <f t="shared" si="8"/>
        <v>0</v>
      </c>
      <c r="N25" s="5"/>
    </row>
    <row r="26" spans="3:14" x14ac:dyDescent="0.2">
      <c r="C26" s="41" t="str">
        <f t="shared" si="0"/>
        <v/>
      </c>
      <c r="D26" s="42" t="str">
        <f t="shared" si="2"/>
        <v/>
      </c>
      <c r="E26" s="58">
        <f t="shared" si="3"/>
        <v>0</v>
      </c>
      <c r="F26" s="58">
        <f t="shared" si="9"/>
        <v>0</v>
      </c>
      <c r="G26" s="58">
        <f t="shared" si="4"/>
        <v>0</v>
      </c>
      <c r="H26" s="58"/>
      <c r="I26" s="58">
        <f t="shared" si="5"/>
        <v>0</v>
      </c>
      <c r="J26" s="44">
        <f t="shared" si="6"/>
        <v>0</v>
      </c>
      <c r="K26" s="45">
        <f t="shared" si="7"/>
        <v>0</v>
      </c>
      <c r="L26" s="46">
        <f t="shared" si="8"/>
        <v>0</v>
      </c>
      <c r="N26" s="5"/>
    </row>
    <row r="27" spans="3:14" x14ac:dyDescent="0.2">
      <c r="C27" s="41" t="str">
        <f t="shared" si="0"/>
        <v/>
      </c>
      <c r="D27" s="42" t="str">
        <f t="shared" si="2"/>
        <v/>
      </c>
      <c r="E27" s="58">
        <f t="shared" si="3"/>
        <v>0</v>
      </c>
      <c r="F27" s="58">
        <f t="shared" si="9"/>
        <v>0</v>
      </c>
      <c r="G27" s="58">
        <f t="shared" si="4"/>
        <v>0</v>
      </c>
      <c r="H27" s="58"/>
      <c r="I27" s="58">
        <f t="shared" si="5"/>
        <v>0</v>
      </c>
      <c r="J27" s="44">
        <f t="shared" si="6"/>
        <v>0</v>
      </c>
      <c r="K27" s="45">
        <f t="shared" si="7"/>
        <v>0</v>
      </c>
      <c r="L27" s="46">
        <f t="shared" si="8"/>
        <v>0</v>
      </c>
      <c r="N27" s="5"/>
    </row>
    <row r="28" spans="3:14" x14ac:dyDescent="0.2">
      <c r="C28" s="41" t="str">
        <f t="shared" si="0"/>
        <v/>
      </c>
      <c r="D28" s="42" t="str">
        <f t="shared" si="2"/>
        <v/>
      </c>
      <c r="E28" s="58">
        <f t="shared" si="3"/>
        <v>0</v>
      </c>
      <c r="F28" s="58">
        <f t="shared" si="9"/>
        <v>0</v>
      </c>
      <c r="G28" s="58">
        <f t="shared" si="4"/>
        <v>0</v>
      </c>
      <c r="H28" s="58"/>
      <c r="I28" s="58">
        <f t="shared" si="5"/>
        <v>0</v>
      </c>
      <c r="J28" s="44">
        <f t="shared" si="6"/>
        <v>0</v>
      </c>
      <c r="K28" s="45">
        <f t="shared" si="7"/>
        <v>0</v>
      </c>
      <c r="L28" s="46">
        <f t="shared" si="8"/>
        <v>0</v>
      </c>
      <c r="N28" s="5"/>
    </row>
    <row r="29" spans="3:14" x14ac:dyDescent="0.2">
      <c r="C29" s="41" t="str">
        <f t="shared" si="0"/>
        <v/>
      </c>
      <c r="D29" s="42" t="str">
        <f t="shared" si="2"/>
        <v/>
      </c>
      <c r="E29" s="58">
        <f t="shared" si="3"/>
        <v>0</v>
      </c>
      <c r="F29" s="58">
        <f t="shared" si="9"/>
        <v>0</v>
      </c>
      <c r="G29" s="58">
        <f t="shared" si="4"/>
        <v>0</v>
      </c>
      <c r="H29" s="58"/>
      <c r="I29" s="58">
        <f t="shared" si="5"/>
        <v>0</v>
      </c>
      <c r="J29" s="44">
        <f t="shared" si="6"/>
        <v>0</v>
      </c>
      <c r="K29" s="45">
        <f t="shared" si="7"/>
        <v>0</v>
      </c>
      <c r="L29" s="46">
        <f t="shared" si="8"/>
        <v>0</v>
      </c>
      <c r="N29" s="5"/>
    </row>
    <row r="30" spans="3:14" x14ac:dyDescent="0.2">
      <c r="C30" s="41" t="str">
        <f t="shared" si="0"/>
        <v/>
      </c>
      <c r="D30" s="42" t="str">
        <f t="shared" si="2"/>
        <v/>
      </c>
      <c r="E30" s="58">
        <f t="shared" si="3"/>
        <v>0</v>
      </c>
      <c r="F30" s="58">
        <f t="shared" si="9"/>
        <v>0</v>
      </c>
      <c r="G30" s="58">
        <f t="shared" si="4"/>
        <v>0</v>
      </c>
      <c r="H30" s="58"/>
      <c r="I30" s="58">
        <f t="shared" si="5"/>
        <v>0</v>
      </c>
      <c r="J30" s="44">
        <f t="shared" si="6"/>
        <v>0</v>
      </c>
      <c r="K30" s="45">
        <f t="shared" si="7"/>
        <v>0</v>
      </c>
      <c r="L30" s="46">
        <f t="shared" si="8"/>
        <v>0</v>
      </c>
      <c r="N30" s="5"/>
    </row>
    <row r="31" spans="3:14" x14ac:dyDescent="0.2">
      <c r="C31" s="41" t="str">
        <f t="shared" si="0"/>
        <v/>
      </c>
      <c r="D31" s="42" t="str">
        <f t="shared" si="2"/>
        <v/>
      </c>
      <c r="E31" s="58">
        <f t="shared" si="3"/>
        <v>0</v>
      </c>
      <c r="F31" s="58">
        <f t="shared" si="9"/>
        <v>0</v>
      </c>
      <c r="G31" s="58">
        <f t="shared" si="4"/>
        <v>0</v>
      </c>
      <c r="H31" s="58"/>
      <c r="I31" s="58">
        <f t="shared" si="5"/>
        <v>0</v>
      </c>
      <c r="J31" s="44">
        <f t="shared" si="6"/>
        <v>0</v>
      </c>
      <c r="K31" s="45">
        <f>IF(C31=$G$9,I31+$E$16,I31)</f>
        <v>0</v>
      </c>
      <c r="L31" s="46">
        <f t="shared" si="8"/>
        <v>0</v>
      </c>
      <c r="N31" s="5"/>
    </row>
    <row r="32" spans="3:14" x14ac:dyDescent="0.2">
      <c r="C32" s="41" t="str">
        <f t="shared" si="0"/>
        <v/>
      </c>
      <c r="D32" s="42" t="str">
        <f t="shared" si="2"/>
        <v/>
      </c>
      <c r="E32" s="58">
        <f t="shared" si="3"/>
        <v>0</v>
      </c>
      <c r="F32" s="58">
        <f t="shared" si="9"/>
        <v>0</v>
      </c>
      <c r="G32" s="58">
        <f t="shared" si="4"/>
        <v>0</v>
      </c>
      <c r="H32" s="58"/>
      <c r="I32" s="58">
        <f t="shared" si="5"/>
        <v>0</v>
      </c>
      <c r="J32" s="44">
        <f t="shared" si="6"/>
        <v>0</v>
      </c>
      <c r="K32" s="45">
        <f t="shared" ref="K32:K95" si="10">IF(C32=$G$9,I32+$E$16,I32)</f>
        <v>0</v>
      </c>
      <c r="L32" s="46">
        <f t="shared" si="8"/>
        <v>0</v>
      </c>
      <c r="N32" s="5"/>
    </row>
    <row r="33" spans="3:14" x14ac:dyDescent="0.2">
      <c r="C33" s="41" t="str">
        <f t="shared" si="0"/>
        <v/>
      </c>
      <c r="D33" s="42" t="str">
        <f t="shared" si="2"/>
        <v/>
      </c>
      <c r="E33" s="58">
        <f t="shared" si="3"/>
        <v>0</v>
      </c>
      <c r="F33" s="58">
        <f t="shared" si="9"/>
        <v>0</v>
      </c>
      <c r="G33" s="58">
        <f t="shared" si="4"/>
        <v>0</v>
      </c>
      <c r="H33" s="58"/>
      <c r="I33" s="58">
        <f t="shared" si="5"/>
        <v>0</v>
      </c>
      <c r="J33" s="44">
        <f t="shared" si="6"/>
        <v>0</v>
      </c>
      <c r="K33" s="45">
        <f t="shared" si="10"/>
        <v>0</v>
      </c>
      <c r="L33" s="46">
        <f t="shared" si="8"/>
        <v>0</v>
      </c>
      <c r="N33" s="5"/>
    </row>
    <row r="34" spans="3:14" x14ac:dyDescent="0.2">
      <c r="C34" s="41" t="str">
        <f t="shared" si="0"/>
        <v/>
      </c>
      <c r="D34" s="42" t="str">
        <f t="shared" si="2"/>
        <v/>
      </c>
      <c r="E34" s="58">
        <f t="shared" si="3"/>
        <v>0</v>
      </c>
      <c r="F34" s="58">
        <f t="shared" si="9"/>
        <v>0</v>
      </c>
      <c r="G34" s="58">
        <f t="shared" si="4"/>
        <v>0</v>
      </c>
      <c r="H34" s="58"/>
      <c r="I34" s="58">
        <f t="shared" si="5"/>
        <v>0</v>
      </c>
      <c r="J34" s="44">
        <f t="shared" si="6"/>
        <v>0</v>
      </c>
      <c r="K34" s="45">
        <f t="shared" si="10"/>
        <v>0</v>
      </c>
      <c r="L34" s="46">
        <f t="shared" si="8"/>
        <v>0</v>
      </c>
      <c r="N34" s="5"/>
    </row>
    <row r="35" spans="3:14" x14ac:dyDescent="0.2">
      <c r="C35" s="41" t="str">
        <f t="shared" si="0"/>
        <v/>
      </c>
      <c r="D35" s="42" t="str">
        <f t="shared" si="2"/>
        <v/>
      </c>
      <c r="E35" s="58">
        <f t="shared" si="3"/>
        <v>0</v>
      </c>
      <c r="F35" s="58">
        <f t="shared" si="9"/>
        <v>0</v>
      </c>
      <c r="G35" s="58">
        <f t="shared" si="4"/>
        <v>0</v>
      </c>
      <c r="H35" s="58"/>
      <c r="I35" s="58">
        <f t="shared" si="5"/>
        <v>0</v>
      </c>
      <c r="J35" s="44">
        <f t="shared" si="6"/>
        <v>0</v>
      </c>
      <c r="K35" s="45">
        <f t="shared" si="10"/>
        <v>0</v>
      </c>
      <c r="L35" s="46">
        <f t="shared" si="8"/>
        <v>0</v>
      </c>
      <c r="N35" s="5"/>
    </row>
    <row r="36" spans="3:14" x14ac:dyDescent="0.2">
      <c r="C36" s="41" t="str">
        <f t="shared" si="0"/>
        <v/>
      </c>
      <c r="D36" s="42" t="str">
        <f t="shared" si="2"/>
        <v/>
      </c>
      <c r="E36" s="58">
        <f t="shared" si="3"/>
        <v>0</v>
      </c>
      <c r="F36" s="58">
        <f t="shared" si="9"/>
        <v>0</v>
      </c>
      <c r="G36" s="58">
        <f t="shared" si="4"/>
        <v>0</v>
      </c>
      <c r="H36" s="58"/>
      <c r="I36" s="58">
        <f t="shared" si="5"/>
        <v>0</v>
      </c>
      <c r="J36" s="44">
        <f t="shared" si="6"/>
        <v>0</v>
      </c>
      <c r="K36" s="45">
        <f t="shared" si="10"/>
        <v>0</v>
      </c>
      <c r="L36" s="46">
        <f t="shared" si="8"/>
        <v>0</v>
      </c>
      <c r="N36" s="5"/>
    </row>
    <row r="37" spans="3:14" x14ac:dyDescent="0.2">
      <c r="C37" s="41" t="str">
        <f t="shared" si="0"/>
        <v/>
      </c>
      <c r="D37" s="42" t="str">
        <f t="shared" si="2"/>
        <v/>
      </c>
      <c r="E37" s="58">
        <f t="shared" si="3"/>
        <v>0</v>
      </c>
      <c r="F37" s="58">
        <f t="shared" si="9"/>
        <v>0</v>
      </c>
      <c r="G37" s="58">
        <f t="shared" si="4"/>
        <v>0</v>
      </c>
      <c r="H37" s="58"/>
      <c r="I37" s="58">
        <f t="shared" si="5"/>
        <v>0</v>
      </c>
      <c r="J37" s="44">
        <f t="shared" si="6"/>
        <v>0</v>
      </c>
      <c r="K37" s="45">
        <f t="shared" si="10"/>
        <v>0</v>
      </c>
      <c r="L37" s="46">
        <f t="shared" si="8"/>
        <v>0</v>
      </c>
      <c r="N37" s="5"/>
    </row>
    <row r="38" spans="3:14" x14ac:dyDescent="0.2">
      <c r="C38" s="41" t="str">
        <f t="shared" si="0"/>
        <v/>
      </c>
      <c r="D38" s="42" t="str">
        <f t="shared" si="2"/>
        <v/>
      </c>
      <c r="E38" s="58">
        <f t="shared" si="3"/>
        <v>0</v>
      </c>
      <c r="F38" s="58">
        <f t="shared" si="9"/>
        <v>0</v>
      </c>
      <c r="G38" s="58">
        <f t="shared" si="4"/>
        <v>0</v>
      </c>
      <c r="H38" s="58"/>
      <c r="I38" s="58">
        <f t="shared" si="5"/>
        <v>0</v>
      </c>
      <c r="J38" s="44">
        <f t="shared" si="6"/>
        <v>0</v>
      </c>
      <c r="K38" s="45">
        <f t="shared" si="10"/>
        <v>0</v>
      </c>
      <c r="L38" s="46">
        <f t="shared" si="8"/>
        <v>0</v>
      </c>
      <c r="N38" s="5"/>
    </row>
    <row r="39" spans="3:14" x14ac:dyDescent="0.2">
      <c r="C39" s="41" t="str">
        <f t="shared" si="0"/>
        <v/>
      </c>
      <c r="D39" s="42" t="str">
        <f t="shared" si="2"/>
        <v/>
      </c>
      <c r="E39" s="58">
        <f t="shared" si="3"/>
        <v>0</v>
      </c>
      <c r="F39" s="58">
        <f t="shared" si="9"/>
        <v>0</v>
      </c>
      <c r="G39" s="58">
        <f t="shared" si="4"/>
        <v>0</v>
      </c>
      <c r="H39" s="58"/>
      <c r="I39" s="58">
        <f t="shared" si="5"/>
        <v>0</v>
      </c>
      <c r="J39" s="44">
        <f t="shared" si="6"/>
        <v>0</v>
      </c>
      <c r="K39" s="45">
        <f t="shared" si="10"/>
        <v>0</v>
      </c>
      <c r="L39" s="46">
        <f t="shared" si="8"/>
        <v>0</v>
      </c>
      <c r="N39" s="5"/>
    </row>
    <row r="40" spans="3:14" x14ac:dyDescent="0.2">
      <c r="C40" s="41" t="str">
        <f t="shared" si="0"/>
        <v/>
      </c>
      <c r="D40" s="42" t="str">
        <f t="shared" si="2"/>
        <v/>
      </c>
      <c r="E40" s="58">
        <f t="shared" si="3"/>
        <v>0</v>
      </c>
      <c r="F40" s="58">
        <f t="shared" si="9"/>
        <v>0</v>
      </c>
      <c r="G40" s="58">
        <f t="shared" si="4"/>
        <v>0</v>
      </c>
      <c r="H40" s="58"/>
      <c r="I40" s="58">
        <f t="shared" si="5"/>
        <v>0</v>
      </c>
      <c r="J40" s="44">
        <f t="shared" si="6"/>
        <v>0</v>
      </c>
      <c r="K40" s="45">
        <f t="shared" si="10"/>
        <v>0</v>
      </c>
      <c r="L40" s="46">
        <f t="shared" si="8"/>
        <v>0</v>
      </c>
      <c r="N40" s="5"/>
    </row>
    <row r="41" spans="3:14" x14ac:dyDescent="0.2">
      <c r="C41" s="41" t="str">
        <f t="shared" si="0"/>
        <v/>
      </c>
      <c r="D41" s="42" t="str">
        <f t="shared" si="2"/>
        <v/>
      </c>
      <c r="E41" s="58">
        <f t="shared" si="3"/>
        <v>0</v>
      </c>
      <c r="F41" s="58">
        <f t="shared" si="9"/>
        <v>0</v>
      </c>
      <c r="G41" s="58">
        <f t="shared" si="4"/>
        <v>0</v>
      </c>
      <c r="H41" s="58"/>
      <c r="I41" s="58">
        <f t="shared" si="5"/>
        <v>0</v>
      </c>
      <c r="J41" s="44">
        <f t="shared" si="6"/>
        <v>0</v>
      </c>
      <c r="K41" s="45">
        <f t="shared" si="10"/>
        <v>0</v>
      </c>
      <c r="L41" s="46">
        <f t="shared" si="8"/>
        <v>0</v>
      </c>
      <c r="N41" s="5"/>
    </row>
    <row r="42" spans="3:14" x14ac:dyDescent="0.2">
      <c r="C42" s="41" t="str">
        <f t="shared" si="0"/>
        <v/>
      </c>
      <c r="D42" s="42" t="str">
        <f t="shared" si="2"/>
        <v/>
      </c>
      <c r="E42" s="58">
        <f t="shared" si="3"/>
        <v>0</v>
      </c>
      <c r="F42" s="58">
        <f t="shared" si="9"/>
        <v>0</v>
      </c>
      <c r="G42" s="58">
        <f t="shared" si="4"/>
        <v>0</v>
      </c>
      <c r="H42" s="58"/>
      <c r="I42" s="58">
        <f t="shared" si="5"/>
        <v>0</v>
      </c>
      <c r="J42" s="44">
        <f t="shared" si="6"/>
        <v>0</v>
      </c>
      <c r="K42" s="45">
        <f t="shared" si="10"/>
        <v>0</v>
      </c>
      <c r="L42" s="46">
        <f t="shared" si="8"/>
        <v>0</v>
      </c>
      <c r="N42" s="5"/>
    </row>
    <row r="43" spans="3:14" x14ac:dyDescent="0.2">
      <c r="C43" s="41" t="str">
        <f t="shared" si="0"/>
        <v/>
      </c>
      <c r="D43" s="42" t="str">
        <f t="shared" si="2"/>
        <v/>
      </c>
      <c r="E43" s="58">
        <f t="shared" si="3"/>
        <v>0</v>
      </c>
      <c r="F43" s="58">
        <f t="shared" si="9"/>
        <v>0</v>
      </c>
      <c r="G43" s="58">
        <f t="shared" si="4"/>
        <v>0</v>
      </c>
      <c r="H43" s="58"/>
      <c r="I43" s="58">
        <f t="shared" si="5"/>
        <v>0</v>
      </c>
      <c r="J43" s="44">
        <f t="shared" si="6"/>
        <v>0</v>
      </c>
      <c r="K43" s="45">
        <f t="shared" si="10"/>
        <v>0</v>
      </c>
      <c r="L43" s="46">
        <f t="shared" si="8"/>
        <v>0</v>
      </c>
      <c r="N43" s="5"/>
    </row>
    <row r="44" spans="3:14" x14ac:dyDescent="0.2">
      <c r="C44" s="41" t="str">
        <f t="shared" si="0"/>
        <v/>
      </c>
      <c r="D44" s="42" t="str">
        <f t="shared" si="2"/>
        <v/>
      </c>
      <c r="E44" s="58">
        <f t="shared" si="3"/>
        <v>0</v>
      </c>
      <c r="F44" s="58">
        <f t="shared" si="9"/>
        <v>0</v>
      </c>
      <c r="G44" s="58">
        <f t="shared" si="4"/>
        <v>0</v>
      </c>
      <c r="H44" s="58"/>
      <c r="I44" s="58">
        <f t="shared" si="5"/>
        <v>0</v>
      </c>
      <c r="J44" s="44">
        <f t="shared" si="6"/>
        <v>0</v>
      </c>
      <c r="K44" s="45">
        <f t="shared" si="10"/>
        <v>0</v>
      </c>
      <c r="L44" s="46">
        <f t="shared" si="8"/>
        <v>0</v>
      </c>
      <c r="N44" s="5"/>
    </row>
    <row r="45" spans="3:14" x14ac:dyDescent="0.2">
      <c r="C45" s="41" t="str">
        <f t="shared" si="0"/>
        <v/>
      </c>
      <c r="D45" s="42" t="str">
        <f t="shared" si="2"/>
        <v/>
      </c>
      <c r="E45" s="58">
        <f t="shared" si="3"/>
        <v>0</v>
      </c>
      <c r="F45" s="58">
        <f t="shared" si="9"/>
        <v>0</v>
      </c>
      <c r="G45" s="58">
        <f t="shared" si="4"/>
        <v>0</v>
      </c>
      <c r="H45" s="58"/>
      <c r="I45" s="58">
        <f t="shared" si="5"/>
        <v>0</v>
      </c>
      <c r="J45" s="44">
        <f t="shared" si="6"/>
        <v>0</v>
      </c>
      <c r="K45" s="45">
        <f t="shared" si="10"/>
        <v>0</v>
      </c>
      <c r="L45" s="46">
        <f t="shared" si="8"/>
        <v>0</v>
      </c>
      <c r="N45" s="5"/>
    </row>
    <row r="46" spans="3:14" x14ac:dyDescent="0.2">
      <c r="C46" s="41" t="str">
        <f t="shared" si="0"/>
        <v/>
      </c>
      <c r="D46" s="42" t="str">
        <f t="shared" si="2"/>
        <v/>
      </c>
      <c r="E46" s="58">
        <f t="shared" si="3"/>
        <v>0</v>
      </c>
      <c r="F46" s="58">
        <f t="shared" si="9"/>
        <v>0</v>
      </c>
      <c r="G46" s="58">
        <f t="shared" si="4"/>
        <v>0</v>
      </c>
      <c r="H46" s="58"/>
      <c r="I46" s="58">
        <f t="shared" si="5"/>
        <v>0</v>
      </c>
      <c r="J46" s="44">
        <f t="shared" si="6"/>
        <v>0</v>
      </c>
      <c r="K46" s="45">
        <f t="shared" si="10"/>
        <v>0</v>
      </c>
      <c r="L46" s="46">
        <f t="shared" si="8"/>
        <v>0</v>
      </c>
      <c r="N46" s="5"/>
    </row>
    <row r="47" spans="3:14" x14ac:dyDescent="0.2">
      <c r="C47" s="41" t="str">
        <f t="shared" si="0"/>
        <v/>
      </c>
      <c r="D47" s="42" t="str">
        <f t="shared" si="2"/>
        <v/>
      </c>
      <c r="E47" s="58">
        <f t="shared" si="3"/>
        <v>0</v>
      </c>
      <c r="F47" s="58">
        <f t="shared" si="9"/>
        <v>0</v>
      </c>
      <c r="G47" s="58">
        <f t="shared" si="4"/>
        <v>0</v>
      </c>
      <c r="H47" s="58"/>
      <c r="I47" s="58">
        <f t="shared" si="5"/>
        <v>0</v>
      </c>
      <c r="J47" s="44">
        <f t="shared" si="6"/>
        <v>0</v>
      </c>
      <c r="K47" s="45">
        <f t="shared" si="10"/>
        <v>0</v>
      </c>
      <c r="L47" s="46">
        <f t="shared" si="8"/>
        <v>0</v>
      </c>
      <c r="N47" s="5"/>
    </row>
    <row r="48" spans="3:14" x14ac:dyDescent="0.2">
      <c r="C48" s="41" t="str">
        <f t="shared" si="0"/>
        <v/>
      </c>
      <c r="D48" s="42" t="str">
        <f t="shared" si="2"/>
        <v/>
      </c>
      <c r="E48" s="58">
        <f t="shared" si="3"/>
        <v>0</v>
      </c>
      <c r="F48" s="58">
        <f t="shared" si="9"/>
        <v>0</v>
      </c>
      <c r="G48" s="58">
        <f t="shared" si="4"/>
        <v>0</v>
      </c>
      <c r="H48" s="58"/>
      <c r="I48" s="58">
        <f t="shared" si="5"/>
        <v>0</v>
      </c>
      <c r="J48" s="44">
        <f t="shared" si="6"/>
        <v>0</v>
      </c>
      <c r="K48" s="45">
        <f t="shared" si="10"/>
        <v>0</v>
      </c>
      <c r="L48" s="46">
        <f t="shared" si="8"/>
        <v>0</v>
      </c>
      <c r="N48" s="5"/>
    </row>
    <row r="49" spans="3:14" x14ac:dyDescent="0.2">
      <c r="C49" s="41" t="str">
        <f t="shared" ref="C49:C80" si="11">IF(OR(C48="",C48=$G$9),"",C48+1)</f>
        <v/>
      </c>
      <c r="D49" s="42" t="str">
        <f t="shared" si="2"/>
        <v/>
      </c>
      <c r="E49" s="58">
        <f t="shared" si="3"/>
        <v>0</v>
      </c>
      <c r="F49" s="58">
        <f t="shared" si="9"/>
        <v>0</v>
      </c>
      <c r="G49" s="58">
        <f t="shared" ref="G49:G80" si="12">F49*$J$3</f>
        <v>0</v>
      </c>
      <c r="H49" s="58"/>
      <c r="I49" s="58">
        <f t="shared" si="5"/>
        <v>0</v>
      </c>
      <c r="J49" s="44">
        <f t="shared" si="6"/>
        <v>0</v>
      </c>
      <c r="K49" s="45">
        <f t="shared" si="10"/>
        <v>0</v>
      </c>
      <c r="L49" s="46">
        <f t="shared" ref="L49:L80" si="13">IF(C49="",0,(K49/((1+L$13)^$C49)))</f>
        <v>0</v>
      </c>
      <c r="N49" s="5"/>
    </row>
    <row r="50" spans="3:14" x14ac:dyDescent="0.2">
      <c r="C50" s="41" t="str">
        <f t="shared" si="11"/>
        <v/>
      </c>
      <c r="D50" s="42" t="str">
        <f t="shared" si="2"/>
        <v/>
      </c>
      <c r="E50" s="58">
        <f t="shared" si="3"/>
        <v>0</v>
      </c>
      <c r="F50" s="58">
        <f t="shared" si="9"/>
        <v>0</v>
      </c>
      <c r="G50" s="58">
        <f t="shared" si="12"/>
        <v>0</v>
      </c>
      <c r="H50" s="58"/>
      <c r="I50" s="58">
        <f t="shared" si="5"/>
        <v>0</v>
      </c>
      <c r="J50" s="44">
        <f t="shared" si="6"/>
        <v>0</v>
      </c>
      <c r="K50" s="45">
        <f t="shared" si="10"/>
        <v>0</v>
      </c>
      <c r="L50" s="46">
        <f t="shared" si="13"/>
        <v>0</v>
      </c>
      <c r="N50" s="5"/>
    </row>
    <row r="51" spans="3:14" x14ac:dyDescent="0.2">
      <c r="C51" s="41" t="str">
        <f t="shared" si="11"/>
        <v/>
      </c>
      <c r="D51" s="42" t="str">
        <f t="shared" si="2"/>
        <v/>
      </c>
      <c r="E51" s="58">
        <f t="shared" si="3"/>
        <v>0</v>
      </c>
      <c r="F51" s="58">
        <f t="shared" si="9"/>
        <v>0</v>
      </c>
      <c r="G51" s="58">
        <f t="shared" si="12"/>
        <v>0</v>
      </c>
      <c r="H51" s="58"/>
      <c r="I51" s="58">
        <f t="shared" si="5"/>
        <v>0</v>
      </c>
      <c r="J51" s="44">
        <f t="shared" si="6"/>
        <v>0</v>
      </c>
      <c r="K51" s="45">
        <f t="shared" si="10"/>
        <v>0</v>
      </c>
      <c r="L51" s="46">
        <f t="shared" si="13"/>
        <v>0</v>
      </c>
      <c r="N51" s="5"/>
    </row>
    <row r="52" spans="3:14" x14ac:dyDescent="0.2">
      <c r="C52" s="41" t="str">
        <f t="shared" si="11"/>
        <v/>
      </c>
      <c r="D52" s="42" t="str">
        <f t="shared" si="2"/>
        <v/>
      </c>
      <c r="E52" s="58">
        <f t="shared" si="3"/>
        <v>0</v>
      </c>
      <c r="F52" s="58">
        <f t="shared" si="9"/>
        <v>0</v>
      </c>
      <c r="G52" s="58">
        <f t="shared" si="12"/>
        <v>0</v>
      </c>
      <c r="H52" s="58"/>
      <c r="I52" s="58">
        <f t="shared" si="5"/>
        <v>0</v>
      </c>
      <c r="J52" s="44">
        <f t="shared" si="6"/>
        <v>0</v>
      </c>
      <c r="K52" s="45">
        <f t="shared" si="10"/>
        <v>0</v>
      </c>
      <c r="L52" s="46">
        <f t="shared" si="13"/>
        <v>0</v>
      </c>
      <c r="N52" s="5"/>
    </row>
    <row r="53" spans="3:14" x14ac:dyDescent="0.2">
      <c r="C53" s="41" t="str">
        <f t="shared" si="11"/>
        <v/>
      </c>
      <c r="D53" s="42" t="str">
        <f t="shared" si="2"/>
        <v/>
      </c>
      <c r="E53" s="58">
        <f t="shared" si="3"/>
        <v>0</v>
      </c>
      <c r="F53" s="58">
        <f t="shared" si="9"/>
        <v>0</v>
      </c>
      <c r="G53" s="58">
        <f t="shared" si="12"/>
        <v>0</v>
      </c>
      <c r="H53" s="58"/>
      <c r="I53" s="58">
        <f t="shared" si="5"/>
        <v>0</v>
      </c>
      <c r="J53" s="44">
        <f t="shared" si="6"/>
        <v>0</v>
      </c>
      <c r="K53" s="45">
        <f t="shared" si="10"/>
        <v>0</v>
      </c>
      <c r="L53" s="46">
        <f t="shared" si="13"/>
        <v>0</v>
      </c>
      <c r="N53" s="5"/>
    </row>
    <row r="54" spans="3:14" x14ac:dyDescent="0.2">
      <c r="C54" s="41" t="str">
        <f t="shared" si="11"/>
        <v/>
      </c>
      <c r="D54" s="42" t="str">
        <f t="shared" si="2"/>
        <v/>
      </c>
      <c r="E54" s="58">
        <f t="shared" si="3"/>
        <v>0</v>
      </c>
      <c r="F54" s="58">
        <f t="shared" si="9"/>
        <v>0</v>
      </c>
      <c r="G54" s="58">
        <f t="shared" si="12"/>
        <v>0</v>
      </c>
      <c r="H54" s="58"/>
      <c r="I54" s="58">
        <f t="shared" si="5"/>
        <v>0</v>
      </c>
      <c r="J54" s="44">
        <f t="shared" si="6"/>
        <v>0</v>
      </c>
      <c r="K54" s="45">
        <f t="shared" si="10"/>
        <v>0</v>
      </c>
      <c r="L54" s="46">
        <f t="shared" si="13"/>
        <v>0</v>
      </c>
      <c r="N54" s="5"/>
    </row>
    <row r="55" spans="3:14" x14ac:dyDescent="0.2">
      <c r="C55" s="41" t="str">
        <f t="shared" si="11"/>
        <v/>
      </c>
      <c r="D55" s="42" t="str">
        <f t="shared" si="2"/>
        <v/>
      </c>
      <c r="E55" s="58">
        <f t="shared" si="3"/>
        <v>0</v>
      </c>
      <c r="F55" s="58">
        <f t="shared" si="9"/>
        <v>0</v>
      </c>
      <c r="G55" s="58">
        <f t="shared" si="12"/>
        <v>0</v>
      </c>
      <c r="H55" s="58"/>
      <c r="I55" s="58">
        <f t="shared" si="5"/>
        <v>0</v>
      </c>
      <c r="J55" s="44">
        <f t="shared" si="6"/>
        <v>0</v>
      </c>
      <c r="K55" s="45">
        <f t="shared" si="10"/>
        <v>0</v>
      </c>
      <c r="L55" s="46">
        <f t="shared" si="13"/>
        <v>0</v>
      </c>
      <c r="N55" s="5"/>
    </row>
    <row r="56" spans="3:14" x14ac:dyDescent="0.2">
      <c r="C56" s="41" t="str">
        <f t="shared" si="11"/>
        <v/>
      </c>
      <c r="D56" s="42" t="str">
        <f t="shared" si="2"/>
        <v/>
      </c>
      <c r="E56" s="58">
        <f t="shared" si="3"/>
        <v>0</v>
      </c>
      <c r="F56" s="58">
        <f t="shared" si="9"/>
        <v>0</v>
      </c>
      <c r="G56" s="58">
        <f t="shared" si="12"/>
        <v>0</v>
      </c>
      <c r="H56" s="58"/>
      <c r="I56" s="58">
        <f t="shared" si="5"/>
        <v>0</v>
      </c>
      <c r="J56" s="44">
        <f t="shared" si="6"/>
        <v>0</v>
      </c>
      <c r="K56" s="45">
        <f t="shared" si="10"/>
        <v>0</v>
      </c>
      <c r="L56" s="46">
        <f t="shared" si="13"/>
        <v>0</v>
      </c>
      <c r="N56" s="5"/>
    </row>
    <row r="57" spans="3:14" x14ac:dyDescent="0.2">
      <c r="C57" s="41" t="str">
        <f t="shared" si="11"/>
        <v/>
      </c>
      <c r="D57" s="42" t="str">
        <f t="shared" si="2"/>
        <v/>
      </c>
      <c r="E57" s="58">
        <f t="shared" si="3"/>
        <v>0</v>
      </c>
      <c r="F57" s="58">
        <f t="shared" si="9"/>
        <v>0</v>
      </c>
      <c r="G57" s="58">
        <f t="shared" si="12"/>
        <v>0</v>
      </c>
      <c r="H57" s="58"/>
      <c r="I57" s="58">
        <f t="shared" si="5"/>
        <v>0</v>
      </c>
      <c r="J57" s="44">
        <f t="shared" si="6"/>
        <v>0</v>
      </c>
      <c r="K57" s="45">
        <f t="shared" si="10"/>
        <v>0</v>
      </c>
      <c r="L57" s="46">
        <f t="shared" si="13"/>
        <v>0</v>
      </c>
      <c r="N57" s="5"/>
    </row>
    <row r="58" spans="3:14" x14ac:dyDescent="0.2">
      <c r="C58" s="41" t="str">
        <f t="shared" si="11"/>
        <v/>
      </c>
      <c r="D58" s="42" t="str">
        <f t="shared" si="2"/>
        <v/>
      </c>
      <c r="E58" s="58">
        <f t="shared" si="3"/>
        <v>0</v>
      </c>
      <c r="F58" s="58">
        <f t="shared" si="9"/>
        <v>0</v>
      </c>
      <c r="G58" s="58">
        <f t="shared" si="12"/>
        <v>0</v>
      </c>
      <c r="H58" s="58"/>
      <c r="I58" s="58">
        <f t="shared" si="5"/>
        <v>0</v>
      </c>
      <c r="J58" s="44">
        <f t="shared" si="6"/>
        <v>0</v>
      </c>
      <c r="K58" s="45">
        <f t="shared" si="10"/>
        <v>0</v>
      </c>
      <c r="L58" s="46">
        <f t="shared" si="13"/>
        <v>0</v>
      </c>
      <c r="N58" s="5"/>
    </row>
    <row r="59" spans="3:14" x14ac:dyDescent="0.2">
      <c r="C59" s="41" t="str">
        <f t="shared" si="11"/>
        <v/>
      </c>
      <c r="D59" s="42" t="str">
        <f t="shared" si="2"/>
        <v/>
      </c>
      <c r="E59" s="58">
        <f t="shared" si="3"/>
        <v>0</v>
      </c>
      <c r="F59" s="58">
        <f t="shared" si="9"/>
        <v>0</v>
      </c>
      <c r="G59" s="58">
        <f t="shared" si="12"/>
        <v>0</v>
      </c>
      <c r="H59" s="58"/>
      <c r="I59" s="58">
        <f t="shared" si="5"/>
        <v>0</v>
      </c>
      <c r="J59" s="44">
        <f t="shared" si="6"/>
        <v>0</v>
      </c>
      <c r="K59" s="45">
        <f t="shared" si="10"/>
        <v>0</v>
      </c>
      <c r="L59" s="46">
        <f t="shared" si="13"/>
        <v>0</v>
      </c>
      <c r="N59" s="5"/>
    </row>
    <row r="60" spans="3:14" x14ac:dyDescent="0.2">
      <c r="C60" s="41" t="str">
        <f t="shared" si="11"/>
        <v/>
      </c>
      <c r="D60" s="42" t="str">
        <f t="shared" si="2"/>
        <v/>
      </c>
      <c r="E60" s="58">
        <f t="shared" si="3"/>
        <v>0</v>
      </c>
      <c r="F60" s="58">
        <f t="shared" si="9"/>
        <v>0</v>
      </c>
      <c r="G60" s="58">
        <f t="shared" si="12"/>
        <v>0</v>
      </c>
      <c r="H60" s="58"/>
      <c r="I60" s="58">
        <f t="shared" si="5"/>
        <v>0</v>
      </c>
      <c r="J60" s="44">
        <f t="shared" si="6"/>
        <v>0</v>
      </c>
      <c r="K60" s="45">
        <f t="shared" si="10"/>
        <v>0</v>
      </c>
      <c r="L60" s="46">
        <f t="shared" si="13"/>
        <v>0</v>
      </c>
      <c r="N60" s="5"/>
    </row>
    <row r="61" spans="3:14" outlineLevel="1" x14ac:dyDescent="0.2">
      <c r="C61" s="41" t="str">
        <f t="shared" si="11"/>
        <v/>
      </c>
      <c r="D61" s="42" t="str">
        <f t="shared" si="2"/>
        <v/>
      </c>
      <c r="E61" s="58">
        <f t="shared" si="3"/>
        <v>0</v>
      </c>
      <c r="F61" s="58">
        <f t="shared" si="9"/>
        <v>0</v>
      </c>
      <c r="G61" s="58">
        <f t="shared" si="12"/>
        <v>0</v>
      </c>
      <c r="H61" s="58"/>
      <c r="I61" s="58">
        <f t="shared" si="5"/>
        <v>0</v>
      </c>
      <c r="J61" s="44">
        <f t="shared" si="6"/>
        <v>0</v>
      </c>
      <c r="K61" s="45">
        <f t="shared" si="10"/>
        <v>0</v>
      </c>
      <c r="L61" s="46">
        <f t="shared" si="13"/>
        <v>0</v>
      </c>
      <c r="N61" s="5"/>
    </row>
    <row r="62" spans="3:14" outlineLevel="1" x14ac:dyDescent="0.2">
      <c r="C62" s="41" t="str">
        <f t="shared" si="11"/>
        <v/>
      </c>
      <c r="D62" s="42" t="str">
        <f t="shared" si="2"/>
        <v/>
      </c>
      <c r="E62" s="58">
        <f t="shared" si="3"/>
        <v>0</v>
      </c>
      <c r="F62" s="58">
        <f t="shared" si="9"/>
        <v>0</v>
      </c>
      <c r="G62" s="58">
        <f t="shared" si="12"/>
        <v>0</v>
      </c>
      <c r="H62" s="58"/>
      <c r="I62" s="58">
        <f t="shared" si="5"/>
        <v>0</v>
      </c>
      <c r="J62" s="44">
        <f t="shared" si="6"/>
        <v>0</v>
      </c>
      <c r="K62" s="45">
        <f t="shared" si="10"/>
        <v>0</v>
      </c>
      <c r="L62" s="46">
        <f t="shared" si="13"/>
        <v>0</v>
      </c>
      <c r="N62" s="5"/>
    </row>
    <row r="63" spans="3:14" outlineLevel="1" x14ac:dyDescent="0.2">
      <c r="C63" s="41" t="str">
        <f t="shared" si="11"/>
        <v/>
      </c>
      <c r="D63" s="42" t="str">
        <f t="shared" si="2"/>
        <v/>
      </c>
      <c r="E63" s="58">
        <f t="shared" si="3"/>
        <v>0</v>
      </c>
      <c r="F63" s="58">
        <f t="shared" si="9"/>
        <v>0</v>
      </c>
      <c r="G63" s="58">
        <f t="shared" si="12"/>
        <v>0</v>
      </c>
      <c r="H63" s="58"/>
      <c r="I63" s="58">
        <f t="shared" si="5"/>
        <v>0</v>
      </c>
      <c r="J63" s="44">
        <f t="shared" si="6"/>
        <v>0</v>
      </c>
      <c r="K63" s="45">
        <f t="shared" si="10"/>
        <v>0</v>
      </c>
      <c r="L63" s="46">
        <f t="shared" si="13"/>
        <v>0</v>
      </c>
      <c r="N63" s="5"/>
    </row>
    <row r="64" spans="3:14" outlineLevel="1" x14ac:dyDescent="0.2">
      <c r="C64" s="41" t="str">
        <f t="shared" si="11"/>
        <v/>
      </c>
      <c r="D64" s="42" t="str">
        <f t="shared" si="2"/>
        <v/>
      </c>
      <c r="E64" s="58">
        <f t="shared" si="3"/>
        <v>0</v>
      </c>
      <c r="F64" s="58">
        <f t="shared" si="9"/>
        <v>0</v>
      </c>
      <c r="G64" s="58">
        <f t="shared" si="12"/>
        <v>0</v>
      </c>
      <c r="H64" s="58"/>
      <c r="I64" s="58">
        <f t="shared" si="5"/>
        <v>0</v>
      </c>
      <c r="J64" s="44">
        <f t="shared" si="6"/>
        <v>0</v>
      </c>
      <c r="K64" s="45">
        <f t="shared" si="10"/>
        <v>0</v>
      </c>
      <c r="L64" s="46">
        <f t="shared" si="13"/>
        <v>0</v>
      </c>
      <c r="N64" s="5"/>
    </row>
    <row r="65" spans="3:14" outlineLevel="1" x14ac:dyDescent="0.2">
      <c r="C65" s="41" t="str">
        <f t="shared" si="11"/>
        <v/>
      </c>
      <c r="D65" s="42" t="str">
        <f t="shared" si="2"/>
        <v/>
      </c>
      <c r="E65" s="58">
        <f t="shared" si="3"/>
        <v>0</v>
      </c>
      <c r="F65" s="58">
        <f t="shared" si="9"/>
        <v>0</v>
      </c>
      <c r="G65" s="58">
        <f t="shared" si="12"/>
        <v>0</v>
      </c>
      <c r="H65" s="58"/>
      <c r="I65" s="58">
        <f t="shared" si="5"/>
        <v>0</v>
      </c>
      <c r="J65" s="44">
        <f t="shared" si="6"/>
        <v>0</v>
      </c>
      <c r="K65" s="45">
        <f t="shared" si="10"/>
        <v>0</v>
      </c>
      <c r="L65" s="46">
        <f t="shared" si="13"/>
        <v>0</v>
      </c>
      <c r="N65" s="5"/>
    </row>
    <row r="66" spans="3:14" outlineLevel="1" x14ac:dyDescent="0.2">
      <c r="C66" s="41" t="str">
        <f t="shared" si="11"/>
        <v/>
      </c>
      <c r="D66" s="42" t="str">
        <f t="shared" si="2"/>
        <v/>
      </c>
      <c r="E66" s="58">
        <f t="shared" si="3"/>
        <v>0</v>
      </c>
      <c r="F66" s="58">
        <f t="shared" si="9"/>
        <v>0</v>
      </c>
      <c r="G66" s="58">
        <f t="shared" si="12"/>
        <v>0</v>
      </c>
      <c r="H66" s="58"/>
      <c r="I66" s="58">
        <f t="shared" si="5"/>
        <v>0</v>
      </c>
      <c r="J66" s="44">
        <f t="shared" si="6"/>
        <v>0</v>
      </c>
      <c r="K66" s="45">
        <f t="shared" si="10"/>
        <v>0</v>
      </c>
      <c r="L66" s="46">
        <f t="shared" si="13"/>
        <v>0</v>
      </c>
      <c r="N66" s="5"/>
    </row>
    <row r="67" spans="3:14" outlineLevel="1" x14ac:dyDescent="0.2">
      <c r="C67" s="41" t="str">
        <f t="shared" si="11"/>
        <v/>
      </c>
      <c r="D67" s="42" t="str">
        <f t="shared" si="2"/>
        <v/>
      </c>
      <c r="E67" s="58">
        <f t="shared" si="3"/>
        <v>0</v>
      </c>
      <c r="F67" s="58">
        <f t="shared" si="9"/>
        <v>0</v>
      </c>
      <c r="G67" s="58">
        <f t="shared" si="12"/>
        <v>0</v>
      </c>
      <c r="H67" s="58"/>
      <c r="I67" s="58">
        <f t="shared" si="5"/>
        <v>0</v>
      </c>
      <c r="J67" s="44">
        <f t="shared" si="6"/>
        <v>0</v>
      </c>
      <c r="K67" s="45">
        <f t="shared" si="10"/>
        <v>0</v>
      </c>
      <c r="L67" s="46">
        <f t="shared" si="13"/>
        <v>0</v>
      </c>
      <c r="N67" s="5"/>
    </row>
    <row r="68" spans="3:14" outlineLevel="1" x14ac:dyDescent="0.2">
      <c r="C68" s="41" t="str">
        <f t="shared" si="11"/>
        <v/>
      </c>
      <c r="D68" s="42" t="str">
        <f t="shared" si="2"/>
        <v/>
      </c>
      <c r="E68" s="58">
        <f t="shared" si="3"/>
        <v>0</v>
      </c>
      <c r="F68" s="58">
        <f t="shared" si="9"/>
        <v>0</v>
      </c>
      <c r="G68" s="58">
        <f t="shared" si="12"/>
        <v>0</v>
      </c>
      <c r="H68" s="58"/>
      <c r="I68" s="58">
        <f t="shared" si="5"/>
        <v>0</v>
      </c>
      <c r="J68" s="44">
        <f t="shared" si="6"/>
        <v>0</v>
      </c>
      <c r="K68" s="45">
        <f t="shared" si="10"/>
        <v>0</v>
      </c>
      <c r="L68" s="46">
        <f t="shared" si="13"/>
        <v>0</v>
      </c>
      <c r="N68" s="5"/>
    </row>
    <row r="69" spans="3:14" outlineLevel="1" x14ac:dyDescent="0.2">
      <c r="C69" s="41" t="str">
        <f t="shared" si="11"/>
        <v/>
      </c>
      <c r="D69" s="42" t="str">
        <f t="shared" si="2"/>
        <v/>
      </c>
      <c r="E69" s="58">
        <f t="shared" si="3"/>
        <v>0</v>
      </c>
      <c r="F69" s="58">
        <f t="shared" si="9"/>
        <v>0</v>
      </c>
      <c r="G69" s="58">
        <f t="shared" si="12"/>
        <v>0</v>
      </c>
      <c r="H69" s="58"/>
      <c r="I69" s="58">
        <f t="shared" si="5"/>
        <v>0</v>
      </c>
      <c r="J69" s="44">
        <f t="shared" si="6"/>
        <v>0</v>
      </c>
      <c r="K69" s="45">
        <f t="shared" si="10"/>
        <v>0</v>
      </c>
      <c r="L69" s="46">
        <f t="shared" si="13"/>
        <v>0</v>
      </c>
      <c r="N69" s="5"/>
    </row>
    <row r="70" spans="3:14" outlineLevel="1" x14ac:dyDescent="0.2">
      <c r="C70" s="41" t="str">
        <f t="shared" si="11"/>
        <v/>
      </c>
      <c r="D70" s="42" t="str">
        <f t="shared" si="2"/>
        <v/>
      </c>
      <c r="E70" s="58">
        <f t="shared" si="3"/>
        <v>0</v>
      </c>
      <c r="F70" s="58">
        <f t="shared" si="9"/>
        <v>0</v>
      </c>
      <c r="G70" s="58">
        <f t="shared" si="12"/>
        <v>0</v>
      </c>
      <c r="H70" s="58"/>
      <c r="I70" s="58">
        <f t="shared" si="5"/>
        <v>0</v>
      </c>
      <c r="J70" s="44">
        <f t="shared" si="6"/>
        <v>0</v>
      </c>
      <c r="K70" s="45">
        <f t="shared" si="10"/>
        <v>0</v>
      </c>
      <c r="L70" s="46">
        <f t="shared" si="13"/>
        <v>0</v>
      </c>
      <c r="N70" s="5"/>
    </row>
    <row r="71" spans="3:14" outlineLevel="1" x14ac:dyDescent="0.2">
      <c r="C71" s="41" t="str">
        <f t="shared" si="11"/>
        <v/>
      </c>
      <c r="D71" s="42" t="str">
        <f t="shared" si="2"/>
        <v/>
      </c>
      <c r="E71" s="58">
        <f t="shared" si="3"/>
        <v>0</v>
      </c>
      <c r="F71" s="58">
        <f t="shared" si="9"/>
        <v>0</v>
      </c>
      <c r="G71" s="58">
        <f t="shared" si="12"/>
        <v>0</v>
      </c>
      <c r="H71" s="58"/>
      <c r="I71" s="58">
        <f t="shared" si="5"/>
        <v>0</v>
      </c>
      <c r="J71" s="44">
        <f t="shared" si="6"/>
        <v>0</v>
      </c>
      <c r="K71" s="45">
        <f t="shared" si="10"/>
        <v>0</v>
      </c>
      <c r="L71" s="46">
        <f t="shared" si="13"/>
        <v>0</v>
      </c>
      <c r="N71" s="5"/>
    </row>
    <row r="72" spans="3:14" outlineLevel="1" x14ac:dyDescent="0.2">
      <c r="C72" s="41" t="str">
        <f t="shared" si="11"/>
        <v/>
      </c>
      <c r="D72" s="42" t="str">
        <f t="shared" si="2"/>
        <v/>
      </c>
      <c r="E72" s="58">
        <f t="shared" si="3"/>
        <v>0</v>
      </c>
      <c r="F72" s="58">
        <f t="shared" si="9"/>
        <v>0</v>
      </c>
      <c r="G72" s="58">
        <f t="shared" si="12"/>
        <v>0</v>
      </c>
      <c r="H72" s="58"/>
      <c r="I72" s="58">
        <f t="shared" si="5"/>
        <v>0</v>
      </c>
      <c r="J72" s="44">
        <f t="shared" si="6"/>
        <v>0</v>
      </c>
      <c r="K72" s="45">
        <f t="shared" si="10"/>
        <v>0</v>
      </c>
      <c r="L72" s="46">
        <f t="shared" si="13"/>
        <v>0</v>
      </c>
      <c r="N72" s="5"/>
    </row>
    <row r="73" spans="3:14" outlineLevel="1" x14ac:dyDescent="0.2">
      <c r="C73" s="41" t="str">
        <f t="shared" si="11"/>
        <v/>
      </c>
      <c r="D73" s="42" t="str">
        <f t="shared" si="2"/>
        <v/>
      </c>
      <c r="E73" s="58">
        <f t="shared" si="3"/>
        <v>0</v>
      </c>
      <c r="F73" s="58">
        <f t="shared" si="9"/>
        <v>0</v>
      </c>
      <c r="G73" s="58">
        <f t="shared" si="12"/>
        <v>0</v>
      </c>
      <c r="H73" s="58"/>
      <c r="I73" s="58">
        <f t="shared" si="5"/>
        <v>0</v>
      </c>
      <c r="J73" s="44">
        <f t="shared" si="6"/>
        <v>0</v>
      </c>
      <c r="K73" s="45">
        <f t="shared" si="10"/>
        <v>0</v>
      </c>
      <c r="L73" s="46">
        <f t="shared" si="13"/>
        <v>0</v>
      </c>
      <c r="N73" s="5"/>
    </row>
    <row r="74" spans="3:14" outlineLevel="1" x14ac:dyDescent="0.2">
      <c r="C74" s="41" t="str">
        <f t="shared" si="11"/>
        <v/>
      </c>
      <c r="D74" s="42" t="str">
        <f t="shared" si="2"/>
        <v/>
      </c>
      <c r="E74" s="58">
        <f t="shared" si="3"/>
        <v>0</v>
      </c>
      <c r="F74" s="58">
        <f t="shared" si="9"/>
        <v>0</v>
      </c>
      <c r="G74" s="58">
        <f t="shared" si="12"/>
        <v>0</v>
      </c>
      <c r="H74" s="58"/>
      <c r="I74" s="58">
        <f t="shared" si="5"/>
        <v>0</v>
      </c>
      <c r="J74" s="44">
        <f t="shared" si="6"/>
        <v>0</v>
      </c>
      <c r="K74" s="45">
        <f t="shared" si="10"/>
        <v>0</v>
      </c>
      <c r="L74" s="46">
        <f t="shared" si="13"/>
        <v>0</v>
      </c>
      <c r="N74" s="5"/>
    </row>
    <row r="75" spans="3:14" outlineLevel="1" x14ac:dyDescent="0.2">
      <c r="C75" s="41" t="str">
        <f t="shared" si="11"/>
        <v/>
      </c>
      <c r="D75" s="42" t="str">
        <f t="shared" si="2"/>
        <v/>
      </c>
      <c r="E75" s="58">
        <f t="shared" si="3"/>
        <v>0</v>
      </c>
      <c r="F75" s="58">
        <f t="shared" si="9"/>
        <v>0</v>
      </c>
      <c r="G75" s="58">
        <f t="shared" si="12"/>
        <v>0</v>
      </c>
      <c r="H75" s="58"/>
      <c r="I75" s="58">
        <f t="shared" si="5"/>
        <v>0</v>
      </c>
      <c r="J75" s="44">
        <f t="shared" si="6"/>
        <v>0</v>
      </c>
      <c r="K75" s="45">
        <f t="shared" si="10"/>
        <v>0</v>
      </c>
      <c r="L75" s="46">
        <f t="shared" si="13"/>
        <v>0</v>
      </c>
      <c r="N75" s="5"/>
    </row>
    <row r="76" spans="3:14" outlineLevel="1" x14ac:dyDescent="0.2">
      <c r="C76" s="41" t="str">
        <f t="shared" si="11"/>
        <v/>
      </c>
      <c r="D76" s="42" t="str">
        <f t="shared" si="2"/>
        <v/>
      </c>
      <c r="E76" s="58">
        <f t="shared" si="3"/>
        <v>0</v>
      </c>
      <c r="F76" s="58">
        <f t="shared" si="9"/>
        <v>0</v>
      </c>
      <c r="G76" s="58">
        <f t="shared" si="12"/>
        <v>0</v>
      </c>
      <c r="H76" s="58"/>
      <c r="I76" s="58">
        <f t="shared" si="5"/>
        <v>0</v>
      </c>
      <c r="J76" s="44">
        <f t="shared" si="6"/>
        <v>0</v>
      </c>
      <c r="K76" s="45">
        <f t="shared" si="10"/>
        <v>0</v>
      </c>
      <c r="L76" s="46">
        <f t="shared" si="13"/>
        <v>0</v>
      </c>
      <c r="N76" s="5"/>
    </row>
    <row r="77" spans="3:14" outlineLevel="1" x14ac:dyDescent="0.2">
      <c r="C77" s="41" t="str">
        <f t="shared" si="11"/>
        <v/>
      </c>
      <c r="D77" s="42" t="str">
        <f t="shared" si="2"/>
        <v/>
      </c>
      <c r="E77" s="58">
        <f t="shared" si="3"/>
        <v>0</v>
      </c>
      <c r="F77" s="58">
        <f t="shared" si="9"/>
        <v>0</v>
      </c>
      <c r="G77" s="58">
        <f t="shared" si="12"/>
        <v>0</v>
      </c>
      <c r="H77" s="58"/>
      <c r="I77" s="58">
        <f t="shared" si="5"/>
        <v>0</v>
      </c>
      <c r="J77" s="44">
        <f t="shared" si="6"/>
        <v>0</v>
      </c>
      <c r="K77" s="45">
        <f t="shared" si="10"/>
        <v>0</v>
      </c>
      <c r="L77" s="46">
        <f t="shared" si="13"/>
        <v>0</v>
      </c>
      <c r="N77" s="5"/>
    </row>
    <row r="78" spans="3:14" outlineLevel="1" x14ac:dyDescent="0.2">
      <c r="C78" s="41" t="str">
        <f t="shared" si="11"/>
        <v/>
      </c>
      <c r="D78" s="42" t="str">
        <f t="shared" si="2"/>
        <v/>
      </c>
      <c r="E78" s="58">
        <f t="shared" si="3"/>
        <v>0</v>
      </c>
      <c r="F78" s="58">
        <f t="shared" si="9"/>
        <v>0</v>
      </c>
      <c r="G78" s="58">
        <f t="shared" si="12"/>
        <v>0</v>
      </c>
      <c r="H78" s="58"/>
      <c r="I78" s="58">
        <f t="shared" si="5"/>
        <v>0</v>
      </c>
      <c r="J78" s="44">
        <f t="shared" si="6"/>
        <v>0</v>
      </c>
      <c r="K78" s="45">
        <f t="shared" si="10"/>
        <v>0</v>
      </c>
      <c r="L78" s="46">
        <f t="shared" si="13"/>
        <v>0</v>
      </c>
      <c r="N78" s="5"/>
    </row>
    <row r="79" spans="3:14" outlineLevel="1" x14ac:dyDescent="0.2">
      <c r="C79" s="41" t="str">
        <f t="shared" si="11"/>
        <v/>
      </c>
      <c r="D79" s="42" t="str">
        <f t="shared" si="2"/>
        <v/>
      </c>
      <c r="E79" s="58">
        <f t="shared" si="3"/>
        <v>0</v>
      </c>
      <c r="F79" s="58">
        <f t="shared" si="9"/>
        <v>0</v>
      </c>
      <c r="G79" s="58">
        <f t="shared" si="12"/>
        <v>0</v>
      </c>
      <c r="H79" s="58"/>
      <c r="I79" s="58">
        <f t="shared" si="5"/>
        <v>0</v>
      </c>
      <c r="J79" s="44">
        <f t="shared" si="6"/>
        <v>0</v>
      </c>
      <c r="K79" s="45">
        <f t="shared" si="10"/>
        <v>0</v>
      </c>
      <c r="L79" s="46">
        <f t="shared" si="13"/>
        <v>0</v>
      </c>
      <c r="N79" s="5"/>
    </row>
    <row r="80" spans="3:14" outlineLevel="1" x14ac:dyDescent="0.2">
      <c r="C80" s="41" t="str">
        <f t="shared" si="11"/>
        <v/>
      </c>
      <c r="D80" s="42" t="str">
        <f t="shared" si="2"/>
        <v/>
      </c>
      <c r="E80" s="58">
        <f t="shared" si="3"/>
        <v>0</v>
      </c>
      <c r="F80" s="58">
        <f t="shared" si="9"/>
        <v>0</v>
      </c>
      <c r="G80" s="58">
        <f t="shared" si="12"/>
        <v>0</v>
      </c>
      <c r="H80" s="58"/>
      <c r="I80" s="58">
        <f t="shared" si="5"/>
        <v>0</v>
      </c>
      <c r="J80" s="44">
        <f t="shared" si="6"/>
        <v>0</v>
      </c>
      <c r="K80" s="45">
        <f t="shared" si="10"/>
        <v>0</v>
      </c>
      <c r="L80" s="46">
        <f t="shared" si="13"/>
        <v>0</v>
      </c>
      <c r="N80" s="5"/>
    </row>
    <row r="81" spans="3:14" outlineLevel="1" x14ac:dyDescent="0.2">
      <c r="C81" s="41" t="str">
        <f t="shared" ref="C81:C112" si="14">IF(OR(C80="",C80=$G$9),"",C80+1)</f>
        <v/>
      </c>
      <c r="D81" s="42" t="str">
        <f t="shared" si="2"/>
        <v/>
      </c>
      <c r="E81" s="58">
        <f t="shared" si="3"/>
        <v>0</v>
      </c>
      <c r="F81" s="58">
        <f t="shared" si="9"/>
        <v>0</v>
      </c>
      <c r="G81" s="58">
        <f t="shared" ref="G81:G112" si="15">F81*$J$3</f>
        <v>0</v>
      </c>
      <c r="H81" s="58"/>
      <c r="I81" s="58">
        <f t="shared" si="5"/>
        <v>0</v>
      </c>
      <c r="J81" s="44">
        <f t="shared" si="6"/>
        <v>0</v>
      </c>
      <c r="K81" s="45">
        <f t="shared" si="10"/>
        <v>0</v>
      </c>
      <c r="L81" s="46">
        <f t="shared" ref="L81:L112" si="16">IF(C81="",0,(K81/((1+L$13)^$C81)))</f>
        <v>0</v>
      </c>
      <c r="N81" s="5"/>
    </row>
    <row r="82" spans="3:14" outlineLevel="1" x14ac:dyDescent="0.2">
      <c r="C82" s="41" t="str">
        <f t="shared" si="14"/>
        <v/>
      </c>
      <c r="D82" s="42" t="str">
        <f t="shared" ref="D82:D145" si="17">IF(C82="","",D81+G$7)</f>
        <v/>
      </c>
      <c r="E82" s="58">
        <f t="shared" ref="E82:E145" si="18">IF($G$10=D82,$G$3,IF(D82="",0,J81))</f>
        <v>0</v>
      </c>
      <c r="F82" s="58">
        <f t="shared" si="9"/>
        <v>0</v>
      </c>
      <c r="G82" s="58">
        <f t="shared" si="15"/>
        <v>0</v>
      </c>
      <c r="H82" s="58"/>
      <c r="I82" s="58">
        <f t="shared" ref="I82:I145" si="19">F82-G82</f>
        <v>0</v>
      </c>
      <c r="J82" s="44">
        <f t="shared" ref="J82:J145" si="20">E82+I82</f>
        <v>0</v>
      </c>
      <c r="K82" s="45">
        <f t="shared" si="10"/>
        <v>0</v>
      </c>
      <c r="L82" s="46">
        <f t="shared" si="16"/>
        <v>0</v>
      </c>
      <c r="N82" s="5"/>
    </row>
    <row r="83" spans="3:14" outlineLevel="1" x14ac:dyDescent="0.2">
      <c r="C83" s="41" t="str">
        <f t="shared" si="14"/>
        <v/>
      </c>
      <c r="D83" s="42" t="str">
        <f t="shared" si="17"/>
        <v/>
      </c>
      <c r="E83" s="58">
        <f t="shared" si="18"/>
        <v>0</v>
      </c>
      <c r="F83" s="58">
        <f t="shared" si="9"/>
        <v>0</v>
      </c>
      <c r="G83" s="58">
        <f t="shared" si="15"/>
        <v>0</v>
      </c>
      <c r="H83" s="58"/>
      <c r="I83" s="58">
        <f t="shared" si="19"/>
        <v>0</v>
      </c>
      <c r="J83" s="44">
        <f t="shared" si="20"/>
        <v>0</v>
      </c>
      <c r="K83" s="45">
        <f t="shared" si="10"/>
        <v>0</v>
      </c>
      <c r="L83" s="46">
        <f t="shared" si="16"/>
        <v>0</v>
      </c>
      <c r="N83" s="5"/>
    </row>
    <row r="84" spans="3:14" outlineLevel="1" x14ac:dyDescent="0.2">
      <c r="C84" s="41" t="str">
        <f t="shared" si="14"/>
        <v/>
      </c>
      <c r="D84" s="42" t="str">
        <f t="shared" si="17"/>
        <v/>
      </c>
      <c r="E84" s="58">
        <f t="shared" si="18"/>
        <v>0</v>
      </c>
      <c r="F84" s="58">
        <f t="shared" si="9"/>
        <v>0</v>
      </c>
      <c r="G84" s="58">
        <f t="shared" si="15"/>
        <v>0</v>
      </c>
      <c r="H84" s="58"/>
      <c r="I84" s="58">
        <f t="shared" si="19"/>
        <v>0</v>
      </c>
      <c r="J84" s="44">
        <f t="shared" si="20"/>
        <v>0</v>
      </c>
      <c r="K84" s="45">
        <f t="shared" si="10"/>
        <v>0</v>
      </c>
      <c r="L84" s="46">
        <f t="shared" si="16"/>
        <v>0</v>
      </c>
      <c r="N84" s="5"/>
    </row>
    <row r="85" spans="3:14" outlineLevel="1" x14ac:dyDescent="0.2">
      <c r="C85" s="41" t="str">
        <f t="shared" si="14"/>
        <v/>
      </c>
      <c r="D85" s="42" t="str">
        <f t="shared" si="17"/>
        <v/>
      </c>
      <c r="E85" s="58">
        <f t="shared" si="18"/>
        <v>0</v>
      </c>
      <c r="F85" s="58">
        <f t="shared" si="9"/>
        <v>0</v>
      </c>
      <c r="G85" s="58">
        <f t="shared" si="15"/>
        <v>0</v>
      </c>
      <c r="H85" s="58"/>
      <c r="I85" s="58">
        <f t="shared" si="19"/>
        <v>0</v>
      </c>
      <c r="J85" s="44">
        <f t="shared" si="20"/>
        <v>0</v>
      </c>
      <c r="K85" s="45">
        <f t="shared" si="10"/>
        <v>0</v>
      </c>
      <c r="L85" s="46">
        <f t="shared" si="16"/>
        <v>0</v>
      </c>
      <c r="N85" s="5"/>
    </row>
    <row r="86" spans="3:14" outlineLevel="1" x14ac:dyDescent="0.2">
      <c r="C86" s="41" t="str">
        <f t="shared" si="14"/>
        <v/>
      </c>
      <c r="D86" s="42" t="str">
        <f t="shared" si="17"/>
        <v/>
      </c>
      <c r="E86" s="58">
        <f t="shared" si="18"/>
        <v>0</v>
      </c>
      <c r="F86" s="58">
        <f t="shared" si="9"/>
        <v>0</v>
      </c>
      <c r="G86" s="58">
        <f t="shared" si="15"/>
        <v>0</v>
      </c>
      <c r="H86" s="58"/>
      <c r="I86" s="58">
        <f t="shared" si="19"/>
        <v>0</v>
      </c>
      <c r="J86" s="44">
        <f t="shared" si="20"/>
        <v>0</v>
      </c>
      <c r="K86" s="45">
        <f t="shared" si="10"/>
        <v>0</v>
      </c>
      <c r="L86" s="46">
        <f t="shared" si="16"/>
        <v>0</v>
      </c>
      <c r="N86" s="5"/>
    </row>
    <row r="87" spans="3:14" outlineLevel="1" x14ac:dyDescent="0.2">
      <c r="C87" s="41" t="str">
        <f t="shared" si="14"/>
        <v/>
      </c>
      <c r="D87" s="42" t="str">
        <f t="shared" si="17"/>
        <v/>
      </c>
      <c r="E87" s="58">
        <f t="shared" si="18"/>
        <v>0</v>
      </c>
      <c r="F87" s="58">
        <f t="shared" ref="F87:F150" si="21">IF(D87="",0,E87*($G$6/$G$8*(D87-D86)))</f>
        <v>0</v>
      </c>
      <c r="G87" s="58">
        <f t="shared" si="15"/>
        <v>0</v>
      </c>
      <c r="H87" s="58"/>
      <c r="I87" s="58">
        <f t="shared" si="19"/>
        <v>0</v>
      </c>
      <c r="J87" s="44">
        <f t="shared" si="20"/>
        <v>0</v>
      </c>
      <c r="K87" s="45">
        <f t="shared" si="10"/>
        <v>0</v>
      </c>
      <c r="L87" s="46">
        <f t="shared" si="16"/>
        <v>0</v>
      </c>
      <c r="N87" s="5"/>
    </row>
    <row r="88" spans="3:14" outlineLevel="1" x14ac:dyDescent="0.2">
      <c r="C88" s="41" t="str">
        <f t="shared" si="14"/>
        <v/>
      </c>
      <c r="D88" s="42" t="str">
        <f t="shared" si="17"/>
        <v/>
      </c>
      <c r="E88" s="58">
        <f t="shared" si="18"/>
        <v>0</v>
      </c>
      <c r="F88" s="58">
        <f t="shared" si="21"/>
        <v>0</v>
      </c>
      <c r="G88" s="58">
        <f t="shared" si="15"/>
        <v>0</v>
      </c>
      <c r="H88" s="58"/>
      <c r="I88" s="58">
        <f t="shared" si="19"/>
        <v>0</v>
      </c>
      <c r="J88" s="44">
        <f t="shared" si="20"/>
        <v>0</v>
      </c>
      <c r="K88" s="45">
        <f t="shared" si="10"/>
        <v>0</v>
      </c>
      <c r="L88" s="46">
        <f t="shared" si="16"/>
        <v>0</v>
      </c>
      <c r="N88" s="5"/>
    </row>
    <row r="89" spans="3:14" outlineLevel="1" x14ac:dyDescent="0.2">
      <c r="C89" s="41" t="str">
        <f t="shared" si="14"/>
        <v/>
      </c>
      <c r="D89" s="42" t="str">
        <f t="shared" si="17"/>
        <v/>
      </c>
      <c r="E89" s="58">
        <f t="shared" si="18"/>
        <v>0</v>
      </c>
      <c r="F89" s="58">
        <f t="shared" si="21"/>
        <v>0</v>
      </c>
      <c r="G89" s="58">
        <f t="shared" si="15"/>
        <v>0</v>
      </c>
      <c r="H89" s="58"/>
      <c r="I89" s="58">
        <f t="shared" si="19"/>
        <v>0</v>
      </c>
      <c r="J89" s="44">
        <f t="shared" si="20"/>
        <v>0</v>
      </c>
      <c r="K89" s="45">
        <f t="shared" si="10"/>
        <v>0</v>
      </c>
      <c r="L89" s="46">
        <f t="shared" si="16"/>
        <v>0</v>
      </c>
      <c r="N89" s="5"/>
    </row>
    <row r="90" spans="3:14" outlineLevel="1" x14ac:dyDescent="0.2">
      <c r="C90" s="41" t="str">
        <f t="shared" si="14"/>
        <v/>
      </c>
      <c r="D90" s="42" t="str">
        <f t="shared" si="17"/>
        <v/>
      </c>
      <c r="E90" s="58">
        <f t="shared" si="18"/>
        <v>0</v>
      </c>
      <c r="F90" s="58">
        <f t="shared" si="21"/>
        <v>0</v>
      </c>
      <c r="G90" s="58">
        <f t="shared" si="15"/>
        <v>0</v>
      </c>
      <c r="H90" s="58"/>
      <c r="I90" s="58">
        <f t="shared" si="19"/>
        <v>0</v>
      </c>
      <c r="J90" s="44">
        <f t="shared" si="20"/>
        <v>0</v>
      </c>
      <c r="K90" s="45">
        <f t="shared" si="10"/>
        <v>0</v>
      </c>
      <c r="L90" s="46">
        <f t="shared" si="16"/>
        <v>0</v>
      </c>
      <c r="N90" s="5"/>
    </row>
    <row r="91" spans="3:14" outlineLevel="1" x14ac:dyDescent="0.2">
      <c r="C91" s="41" t="str">
        <f t="shared" si="14"/>
        <v/>
      </c>
      <c r="D91" s="42" t="str">
        <f t="shared" si="17"/>
        <v/>
      </c>
      <c r="E91" s="58">
        <f t="shared" si="18"/>
        <v>0</v>
      </c>
      <c r="F91" s="58">
        <f t="shared" si="21"/>
        <v>0</v>
      </c>
      <c r="G91" s="58">
        <f t="shared" si="15"/>
        <v>0</v>
      </c>
      <c r="H91" s="58"/>
      <c r="I91" s="58">
        <f t="shared" si="19"/>
        <v>0</v>
      </c>
      <c r="J91" s="44">
        <f t="shared" si="20"/>
        <v>0</v>
      </c>
      <c r="K91" s="45">
        <f t="shared" si="10"/>
        <v>0</v>
      </c>
      <c r="L91" s="46">
        <f t="shared" si="16"/>
        <v>0</v>
      </c>
      <c r="N91" s="5"/>
    </row>
    <row r="92" spans="3:14" outlineLevel="1" x14ac:dyDescent="0.2">
      <c r="C92" s="41" t="str">
        <f t="shared" si="14"/>
        <v/>
      </c>
      <c r="D92" s="42" t="str">
        <f t="shared" si="17"/>
        <v/>
      </c>
      <c r="E92" s="58">
        <f t="shared" si="18"/>
        <v>0</v>
      </c>
      <c r="F92" s="58">
        <f t="shared" si="21"/>
        <v>0</v>
      </c>
      <c r="G92" s="58">
        <f t="shared" si="15"/>
        <v>0</v>
      </c>
      <c r="H92" s="58"/>
      <c r="I92" s="58">
        <f t="shared" si="19"/>
        <v>0</v>
      </c>
      <c r="J92" s="44">
        <f t="shared" si="20"/>
        <v>0</v>
      </c>
      <c r="K92" s="45">
        <f t="shared" si="10"/>
        <v>0</v>
      </c>
      <c r="L92" s="46">
        <f t="shared" si="16"/>
        <v>0</v>
      </c>
      <c r="N92" s="5"/>
    </row>
    <row r="93" spans="3:14" outlineLevel="1" x14ac:dyDescent="0.2">
      <c r="C93" s="41" t="str">
        <f t="shared" si="14"/>
        <v/>
      </c>
      <c r="D93" s="42" t="str">
        <f t="shared" si="17"/>
        <v/>
      </c>
      <c r="E93" s="58">
        <f t="shared" si="18"/>
        <v>0</v>
      </c>
      <c r="F93" s="58">
        <f t="shared" si="21"/>
        <v>0</v>
      </c>
      <c r="G93" s="58">
        <f t="shared" si="15"/>
        <v>0</v>
      </c>
      <c r="H93" s="58"/>
      <c r="I93" s="58">
        <f t="shared" si="19"/>
        <v>0</v>
      </c>
      <c r="J93" s="44">
        <f t="shared" si="20"/>
        <v>0</v>
      </c>
      <c r="K93" s="45">
        <f t="shared" si="10"/>
        <v>0</v>
      </c>
      <c r="L93" s="46">
        <f t="shared" si="16"/>
        <v>0</v>
      </c>
      <c r="N93" s="5"/>
    </row>
    <row r="94" spans="3:14" outlineLevel="1" x14ac:dyDescent="0.2">
      <c r="C94" s="41" t="str">
        <f t="shared" si="14"/>
        <v/>
      </c>
      <c r="D94" s="42" t="str">
        <f t="shared" si="17"/>
        <v/>
      </c>
      <c r="E94" s="58">
        <f t="shared" si="18"/>
        <v>0</v>
      </c>
      <c r="F94" s="58">
        <f t="shared" si="21"/>
        <v>0</v>
      </c>
      <c r="G94" s="58">
        <f t="shared" si="15"/>
        <v>0</v>
      </c>
      <c r="H94" s="58"/>
      <c r="I94" s="58">
        <f t="shared" si="19"/>
        <v>0</v>
      </c>
      <c r="J94" s="44">
        <f t="shared" si="20"/>
        <v>0</v>
      </c>
      <c r="K94" s="45">
        <f t="shared" si="10"/>
        <v>0</v>
      </c>
      <c r="L94" s="46">
        <f t="shared" si="16"/>
        <v>0</v>
      </c>
      <c r="N94" s="5"/>
    </row>
    <row r="95" spans="3:14" outlineLevel="1" x14ac:dyDescent="0.2">
      <c r="C95" s="41" t="str">
        <f t="shared" si="14"/>
        <v/>
      </c>
      <c r="D95" s="42" t="str">
        <f t="shared" si="17"/>
        <v/>
      </c>
      <c r="E95" s="58">
        <f t="shared" si="18"/>
        <v>0</v>
      </c>
      <c r="F95" s="58">
        <f t="shared" si="21"/>
        <v>0</v>
      </c>
      <c r="G95" s="58">
        <f t="shared" si="15"/>
        <v>0</v>
      </c>
      <c r="H95" s="58"/>
      <c r="I95" s="58">
        <f t="shared" si="19"/>
        <v>0</v>
      </c>
      <c r="J95" s="44">
        <f t="shared" si="20"/>
        <v>0</v>
      </c>
      <c r="K95" s="45">
        <f t="shared" si="10"/>
        <v>0</v>
      </c>
      <c r="L95" s="46">
        <f t="shared" si="16"/>
        <v>0</v>
      </c>
      <c r="N95" s="5"/>
    </row>
    <row r="96" spans="3:14" outlineLevel="1" x14ac:dyDescent="0.2">
      <c r="C96" s="41" t="str">
        <f t="shared" si="14"/>
        <v/>
      </c>
      <c r="D96" s="42" t="str">
        <f t="shared" si="17"/>
        <v/>
      </c>
      <c r="E96" s="58">
        <f t="shared" si="18"/>
        <v>0</v>
      </c>
      <c r="F96" s="58">
        <f t="shared" si="21"/>
        <v>0</v>
      </c>
      <c r="G96" s="58">
        <f t="shared" si="15"/>
        <v>0</v>
      </c>
      <c r="H96" s="58"/>
      <c r="I96" s="58">
        <f t="shared" si="19"/>
        <v>0</v>
      </c>
      <c r="J96" s="44">
        <f t="shared" si="20"/>
        <v>0</v>
      </c>
      <c r="K96" s="45">
        <f t="shared" ref="K96:K159" si="22">IF(C96=$G$9,I96+$E$16,I96)</f>
        <v>0</v>
      </c>
      <c r="L96" s="46">
        <f t="shared" si="16"/>
        <v>0</v>
      </c>
      <c r="N96" s="5"/>
    </row>
    <row r="97" spans="3:14" outlineLevel="1" x14ac:dyDescent="0.2">
      <c r="C97" s="41" t="str">
        <f t="shared" si="14"/>
        <v/>
      </c>
      <c r="D97" s="42" t="str">
        <f t="shared" si="17"/>
        <v/>
      </c>
      <c r="E97" s="58">
        <f t="shared" si="18"/>
        <v>0</v>
      </c>
      <c r="F97" s="58">
        <f t="shared" si="21"/>
        <v>0</v>
      </c>
      <c r="G97" s="58">
        <f t="shared" si="15"/>
        <v>0</v>
      </c>
      <c r="H97" s="58"/>
      <c r="I97" s="58">
        <f t="shared" si="19"/>
        <v>0</v>
      </c>
      <c r="J97" s="44">
        <f t="shared" si="20"/>
        <v>0</v>
      </c>
      <c r="K97" s="45">
        <f t="shared" si="22"/>
        <v>0</v>
      </c>
      <c r="L97" s="46">
        <f t="shared" si="16"/>
        <v>0</v>
      </c>
      <c r="N97" s="5"/>
    </row>
    <row r="98" spans="3:14" outlineLevel="1" x14ac:dyDescent="0.2">
      <c r="C98" s="41" t="str">
        <f t="shared" si="14"/>
        <v/>
      </c>
      <c r="D98" s="42" t="str">
        <f t="shared" si="17"/>
        <v/>
      </c>
      <c r="E98" s="58">
        <f t="shared" si="18"/>
        <v>0</v>
      </c>
      <c r="F98" s="58">
        <f t="shared" si="21"/>
        <v>0</v>
      </c>
      <c r="G98" s="58">
        <f t="shared" si="15"/>
        <v>0</v>
      </c>
      <c r="H98" s="58"/>
      <c r="I98" s="58">
        <f t="shared" si="19"/>
        <v>0</v>
      </c>
      <c r="J98" s="44">
        <f t="shared" si="20"/>
        <v>0</v>
      </c>
      <c r="K98" s="45">
        <f t="shared" si="22"/>
        <v>0</v>
      </c>
      <c r="L98" s="46">
        <f t="shared" si="16"/>
        <v>0</v>
      </c>
      <c r="N98" s="5"/>
    </row>
    <row r="99" spans="3:14" outlineLevel="1" x14ac:dyDescent="0.2">
      <c r="C99" s="41" t="str">
        <f t="shared" si="14"/>
        <v/>
      </c>
      <c r="D99" s="42" t="str">
        <f t="shared" si="17"/>
        <v/>
      </c>
      <c r="E99" s="58">
        <f t="shared" si="18"/>
        <v>0</v>
      </c>
      <c r="F99" s="58">
        <f t="shared" si="21"/>
        <v>0</v>
      </c>
      <c r="G99" s="58">
        <f t="shared" si="15"/>
        <v>0</v>
      </c>
      <c r="H99" s="58"/>
      <c r="I99" s="58">
        <f t="shared" si="19"/>
        <v>0</v>
      </c>
      <c r="J99" s="44">
        <f t="shared" si="20"/>
        <v>0</v>
      </c>
      <c r="K99" s="45">
        <f t="shared" si="22"/>
        <v>0</v>
      </c>
      <c r="L99" s="46">
        <f t="shared" si="16"/>
        <v>0</v>
      </c>
      <c r="N99" s="5"/>
    </row>
    <row r="100" spans="3:14" outlineLevel="1" x14ac:dyDescent="0.2">
      <c r="C100" s="41" t="str">
        <f t="shared" si="14"/>
        <v/>
      </c>
      <c r="D100" s="42" t="str">
        <f t="shared" si="17"/>
        <v/>
      </c>
      <c r="E100" s="58">
        <f t="shared" si="18"/>
        <v>0</v>
      </c>
      <c r="F100" s="58">
        <f t="shared" si="21"/>
        <v>0</v>
      </c>
      <c r="G100" s="58">
        <f t="shared" si="15"/>
        <v>0</v>
      </c>
      <c r="H100" s="58"/>
      <c r="I100" s="58">
        <f t="shared" si="19"/>
        <v>0</v>
      </c>
      <c r="J100" s="44">
        <f t="shared" si="20"/>
        <v>0</v>
      </c>
      <c r="K100" s="45">
        <f t="shared" si="22"/>
        <v>0</v>
      </c>
      <c r="L100" s="46">
        <f t="shared" si="16"/>
        <v>0</v>
      </c>
      <c r="N100" s="5"/>
    </row>
    <row r="101" spans="3:14" outlineLevel="1" x14ac:dyDescent="0.2">
      <c r="C101" s="41" t="str">
        <f t="shared" si="14"/>
        <v/>
      </c>
      <c r="D101" s="42" t="str">
        <f t="shared" si="17"/>
        <v/>
      </c>
      <c r="E101" s="58">
        <f t="shared" si="18"/>
        <v>0</v>
      </c>
      <c r="F101" s="58">
        <f t="shared" si="21"/>
        <v>0</v>
      </c>
      <c r="G101" s="58">
        <f t="shared" si="15"/>
        <v>0</v>
      </c>
      <c r="H101" s="58"/>
      <c r="I101" s="58">
        <f t="shared" si="19"/>
        <v>0</v>
      </c>
      <c r="J101" s="44">
        <f t="shared" si="20"/>
        <v>0</v>
      </c>
      <c r="K101" s="45">
        <f t="shared" si="22"/>
        <v>0</v>
      </c>
      <c r="L101" s="46">
        <f t="shared" si="16"/>
        <v>0</v>
      </c>
      <c r="N101" s="5"/>
    </row>
    <row r="102" spans="3:14" outlineLevel="1" x14ac:dyDescent="0.2">
      <c r="C102" s="41" t="str">
        <f t="shared" si="14"/>
        <v/>
      </c>
      <c r="D102" s="42" t="str">
        <f t="shared" si="17"/>
        <v/>
      </c>
      <c r="E102" s="58">
        <f t="shared" si="18"/>
        <v>0</v>
      </c>
      <c r="F102" s="58">
        <f t="shared" si="21"/>
        <v>0</v>
      </c>
      <c r="G102" s="58">
        <f t="shared" si="15"/>
        <v>0</v>
      </c>
      <c r="H102" s="58"/>
      <c r="I102" s="58">
        <f t="shared" si="19"/>
        <v>0</v>
      </c>
      <c r="J102" s="44">
        <f t="shared" si="20"/>
        <v>0</v>
      </c>
      <c r="K102" s="45">
        <f t="shared" si="22"/>
        <v>0</v>
      </c>
      <c r="L102" s="46">
        <f t="shared" si="16"/>
        <v>0</v>
      </c>
      <c r="N102" s="5"/>
    </row>
    <row r="103" spans="3:14" outlineLevel="1" x14ac:dyDescent="0.2">
      <c r="C103" s="41" t="str">
        <f t="shared" si="14"/>
        <v/>
      </c>
      <c r="D103" s="42" t="str">
        <f t="shared" si="17"/>
        <v/>
      </c>
      <c r="E103" s="58">
        <f t="shared" si="18"/>
        <v>0</v>
      </c>
      <c r="F103" s="58">
        <f t="shared" si="21"/>
        <v>0</v>
      </c>
      <c r="G103" s="58">
        <f t="shared" si="15"/>
        <v>0</v>
      </c>
      <c r="H103" s="58"/>
      <c r="I103" s="58">
        <f t="shared" si="19"/>
        <v>0</v>
      </c>
      <c r="J103" s="44">
        <f t="shared" si="20"/>
        <v>0</v>
      </c>
      <c r="K103" s="45">
        <f t="shared" si="22"/>
        <v>0</v>
      </c>
      <c r="L103" s="46">
        <f t="shared" si="16"/>
        <v>0</v>
      </c>
      <c r="N103" s="5"/>
    </row>
    <row r="104" spans="3:14" outlineLevel="1" x14ac:dyDescent="0.2">
      <c r="C104" s="41" t="str">
        <f t="shared" si="14"/>
        <v/>
      </c>
      <c r="D104" s="42" t="str">
        <f t="shared" si="17"/>
        <v/>
      </c>
      <c r="E104" s="58">
        <f t="shared" si="18"/>
        <v>0</v>
      </c>
      <c r="F104" s="58">
        <f t="shared" si="21"/>
        <v>0</v>
      </c>
      <c r="G104" s="58">
        <f t="shared" si="15"/>
        <v>0</v>
      </c>
      <c r="H104" s="58"/>
      <c r="I104" s="58">
        <f t="shared" si="19"/>
        <v>0</v>
      </c>
      <c r="J104" s="44">
        <f t="shared" si="20"/>
        <v>0</v>
      </c>
      <c r="K104" s="45">
        <f t="shared" si="22"/>
        <v>0</v>
      </c>
      <c r="L104" s="46">
        <f t="shared" si="16"/>
        <v>0</v>
      </c>
      <c r="N104" s="5"/>
    </row>
    <row r="105" spans="3:14" outlineLevel="1" x14ac:dyDescent="0.2">
      <c r="C105" s="41" t="str">
        <f t="shared" si="14"/>
        <v/>
      </c>
      <c r="D105" s="42" t="str">
        <f t="shared" si="17"/>
        <v/>
      </c>
      <c r="E105" s="58">
        <f t="shared" si="18"/>
        <v>0</v>
      </c>
      <c r="F105" s="58">
        <f t="shared" si="21"/>
        <v>0</v>
      </c>
      <c r="G105" s="58">
        <f t="shared" si="15"/>
        <v>0</v>
      </c>
      <c r="H105" s="58"/>
      <c r="I105" s="58">
        <f t="shared" si="19"/>
        <v>0</v>
      </c>
      <c r="J105" s="44">
        <f t="shared" si="20"/>
        <v>0</v>
      </c>
      <c r="K105" s="45">
        <f t="shared" si="22"/>
        <v>0</v>
      </c>
      <c r="L105" s="46">
        <f t="shared" si="16"/>
        <v>0</v>
      </c>
      <c r="N105" s="5"/>
    </row>
    <row r="106" spans="3:14" outlineLevel="1" x14ac:dyDescent="0.2">
      <c r="C106" s="41" t="str">
        <f t="shared" si="14"/>
        <v/>
      </c>
      <c r="D106" s="42" t="str">
        <f t="shared" si="17"/>
        <v/>
      </c>
      <c r="E106" s="58">
        <f t="shared" si="18"/>
        <v>0</v>
      </c>
      <c r="F106" s="58">
        <f t="shared" si="21"/>
        <v>0</v>
      </c>
      <c r="G106" s="58">
        <f t="shared" si="15"/>
        <v>0</v>
      </c>
      <c r="H106" s="58"/>
      <c r="I106" s="58">
        <f t="shared" si="19"/>
        <v>0</v>
      </c>
      <c r="J106" s="44">
        <f t="shared" si="20"/>
        <v>0</v>
      </c>
      <c r="K106" s="45">
        <f t="shared" si="22"/>
        <v>0</v>
      </c>
      <c r="L106" s="46">
        <f t="shared" si="16"/>
        <v>0</v>
      </c>
      <c r="N106" s="5"/>
    </row>
    <row r="107" spans="3:14" outlineLevel="1" x14ac:dyDescent="0.2">
      <c r="C107" s="41" t="str">
        <f t="shared" si="14"/>
        <v/>
      </c>
      <c r="D107" s="42" t="str">
        <f t="shared" si="17"/>
        <v/>
      </c>
      <c r="E107" s="58">
        <f t="shared" si="18"/>
        <v>0</v>
      </c>
      <c r="F107" s="58">
        <f t="shared" si="21"/>
        <v>0</v>
      </c>
      <c r="G107" s="58">
        <f t="shared" si="15"/>
        <v>0</v>
      </c>
      <c r="H107" s="58"/>
      <c r="I107" s="58">
        <f t="shared" si="19"/>
        <v>0</v>
      </c>
      <c r="J107" s="44">
        <f t="shared" si="20"/>
        <v>0</v>
      </c>
      <c r="K107" s="45">
        <f t="shared" si="22"/>
        <v>0</v>
      </c>
      <c r="L107" s="46">
        <f t="shared" si="16"/>
        <v>0</v>
      </c>
      <c r="N107" s="5"/>
    </row>
    <row r="108" spans="3:14" outlineLevel="1" x14ac:dyDescent="0.2">
      <c r="C108" s="41" t="str">
        <f t="shared" si="14"/>
        <v/>
      </c>
      <c r="D108" s="42" t="str">
        <f t="shared" si="17"/>
        <v/>
      </c>
      <c r="E108" s="58">
        <f t="shared" si="18"/>
        <v>0</v>
      </c>
      <c r="F108" s="58">
        <f t="shared" si="21"/>
        <v>0</v>
      </c>
      <c r="G108" s="58">
        <f t="shared" si="15"/>
        <v>0</v>
      </c>
      <c r="H108" s="58"/>
      <c r="I108" s="58">
        <f t="shared" si="19"/>
        <v>0</v>
      </c>
      <c r="J108" s="44">
        <f t="shared" si="20"/>
        <v>0</v>
      </c>
      <c r="K108" s="45">
        <f t="shared" si="22"/>
        <v>0</v>
      </c>
      <c r="L108" s="46">
        <f t="shared" si="16"/>
        <v>0</v>
      </c>
      <c r="N108" s="5"/>
    </row>
    <row r="109" spans="3:14" outlineLevel="1" x14ac:dyDescent="0.2">
      <c r="C109" s="41" t="str">
        <f t="shared" si="14"/>
        <v/>
      </c>
      <c r="D109" s="42" t="str">
        <f t="shared" si="17"/>
        <v/>
      </c>
      <c r="E109" s="58">
        <f t="shared" si="18"/>
        <v>0</v>
      </c>
      <c r="F109" s="58">
        <f t="shared" si="21"/>
        <v>0</v>
      </c>
      <c r="G109" s="58">
        <f t="shared" si="15"/>
        <v>0</v>
      </c>
      <c r="H109" s="58"/>
      <c r="I109" s="58">
        <f t="shared" si="19"/>
        <v>0</v>
      </c>
      <c r="J109" s="44">
        <f t="shared" si="20"/>
        <v>0</v>
      </c>
      <c r="K109" s="45">
        <f t="shared" si="22"/>
        <v>0</v>
      </c>
      <c r="L109" s="46">
        <f t="shared" si="16"/>
        <v>0</v>
      </c>
      <c r="N109" s="5"/>
    </row>
    <row r="110" spans="3:14" outlineLevel="1" x14ac:dyDescent="0.2">
      <c r="C110" s="41" t="str">
        <f t="shared" si="14"/>
        <v/>
      </c>
      <c r="D110" s="42" t="str">
        <f t="shared" si="17"/>
        <v/>
      </c>
      <c r="E110" s="58">
        <f t="shared" si="18"/>
        <v>0</v>
      </c>
      <c r="F110" s="58">
        <f t="shared" si="21"/>
        <v>0</v>
      </c>
      <c r="G110" s="58">
        <f t="shared" si="15"/>
        <v>0</v>
      </c>
      <c r="H110" s="58"/>
      <c r="I110" s="58">
        <f t="shared" si="19"/>
        <v>0</v>
      </c>
      <c r="J110" s="44">
        <f t="shared" si="20"/>
        <v>0</v>
      </c>
      <c r="K110" s="45">
        <f t="shared" si="22"/>
        <v>0</v>
      </c>
      <c r="L110" s="46">
        <f t="shared" si="16"/>
        <v>0</v>
      </c>
      <c r="N110" s="5"/>
    </row>
    <row r="111" spans="3:14" outlineLevel="1" x14ac:dyDescent="0.2">
      <c r="C111" s="41" t="str">
        <f t="shared" si="14"/>
        <v/>
      </c>
      <c r="D111" s="42" t="str">
        <f t="shared" si="17"/>
        <v/>
      </c>
      <c r="E111" s="58">
        <f t="shared" si="18"/>
        <v>0</v>
      </c>
      <c r="F111" s="58">
        <f t="shared" si="21"/>
        <v>0</v>
      </c>
      <c r="G111" s="58">
        <f t="shared" si="15"/>
        <v>0</v>
      </c>
      <c r="H111" s="58"/>
      <c r="I111" s="58">
        <f t="shared" si="19"/>
        <v>0</v>
      </c>
      <c r="J111" s="44">
        <f t="shared" si="20"/>
        <v>0</v>
      </c>
      <c r="K111" s="45">
        <f t="shared" si="22"/>
        <v>0</v>
      </c>
      <c r="L111" s="46">
        <f t="shared" si="16"/>
        <v>0</v>
      </c>
      <c r="N111" s="5"/>
    </row>
    <row r="112" spans="3:14" outlineLevel="1" x14ac:dyDescent="0.2">
      <c r="C112" s="41" t="str">
        <f t="shared" si="14"/>
        <v/>
      </c>
      <c r="D112" s="42" t="str">
        <f t="shared" si="17"/>
        <v/>
      </c>
      <c r="E112" s="58">
        <f t="shared" si="18"/>
        <v>0</v>
      </c>
      <c r="F112" s="58">
        <f t="shared" si="21"/>
        <v>0</v>
      </c>
      <c r="G112" s="58">
        <f t="shared" si="15"/>
        <v>0</v>
      </c>
      <c r="H112" s="58"/>
      <c r="I112" s="58">
        <f t="shared" si="19"/>
        <v>0</v>
      </c>
      <c r="J112" s="44">
        <f t="shared" si="20"/>
        <v>0</v>
      </c>
      <c r="K112" s="45">
        <f t="shared" si="22"/>
        <v>0</v>
      </c>
      <c r="L112" s="46">
        <f t="shared" si="16"/>
        <v>0</v>
      </c>
      <c r="N112" s="5"/>
    </row>
    <row r="113" spans="3:14" outlineLevel="1" x14ac:dyDescent="0.2">
      <c r="C113" s="41" t="str">
        <f t="shared" ref="C113:C144" si="23">IF(OR(C112="",C112=$G$9),"",C112+1)</f>
        <v/>
      </c>
      <c r="D113" s="42" t="str">
        <f t="shared" si="17"/>
        <v/>
      </c>
      <c r="E113" s="58">
        <f t="shared" si="18"/>
        <v>0</v>
      </c>
      <c r="F113" s="58">
        <f t="shared" si="21"/>
        <v>0</v>
      </c>
      <c r="G113" s="58">
        <f t="shared" ref="G113:G144" si="24">F113*$J$3</f>
        <v>0</v>
      </c>
      <c r="H113" s="58"/>
      <c r="I113" s="58">
        <f t="shared" si="19"/>
        <v>0</v>
      </c>
      <c r="J113" s="44">
        <f t="shared" si="20"/>
        <v>0</v>
      </c>
      <c r="K113" s="45">
        <f t="shared" si="22"/>
        <v>0</v>
      </c>
      <c r="L113" s="46">
        <f t="shared" ref="L113:L144" si="25">IF(C113="",0,(K113/((1+L$13)^$C113)))</f>
        <v>0</v>
      </c>
      <c r="N113" s="5"/>
    </row>
    <row r="114" spans="3:14" outlineLevel="1" x14ac:dyDescent="0.2">
      <c r="C114" s="41" t="str">
        <f t="shared" si="23"/>
        <v/>
      </c>
      <c r="D114" s="42" t="str">
        <f t="shared" si="17"/>
        <v/>
      </c>
      <c r="E114" s="58">
        <f t="shared" si="18"/>
        <v>0</v>
      </c>
      <c r="F114" s="58">
        <f t="shared" si="21"/>
        <v>0</v>
      </c>
      <c r="G114" s="58">
        <f t="shared" si="24"/>
        <v>0</v>
      </c>
      <c r="H114" s="58"/>
      <c r="I114" s="58">
        <f t="shared" si="19"/>
        <v>0</v>
      </c>
      <c r="J114" s="44">
        <f t="shared" si="20"/>
        <v>0</v>
      </c>
      <c r="K114" s="45">
        <f t="shared" si="22"/>
        <v>0</v>
      </c>
      <c r="L114" s="46">
        <f t="shared" si="25"/>
        <v>0</v>
      </c>
      <c r="N114" s="5"/>
    </row>
    <row r="115" spans="3:14" outlineLevel="1" x14ac:dyDescent="0.2">
      <c r="C115" s="41" t="str">
        <f t="shared" si="23"/>
        <v/>
      </c>
      <c r="D115" s="42" t="str">
        <f t="shared" si="17"/>
        <v/>
      </c>
      <c r="E115" s="58">
        <f t="shared" si="18"/>
        <v>0</v>
      </c>
      <c r="F115" s="58">
        <f t="shared" si="21"/>
        <v>0</v>
      </c>
      <c r="G115" s="58">
        <f t="shared" si="24"/>
        <v>0</v>
      </c>
      <c r="H115" s="58"/>
      <c r="I115" s="58">
        <f t="shared" si="19"/>
        <v>0</v>
      </c>
      <c r="J115" s="44">
        <f t="shared" si="20"/>
        <v>0</v>
      </c>
      <c r="K115" s="45">
        <f t="shared" si="22"/>
        <v>0</v>
      </c>
      <c r="L115" s="46">
        <f t="shared" si="25"/>
        <v>0</v>
      </c>
      <c r="N115" s="5"/>
    </row>
    <row r="116" spans="3:14" outlineLevel="1" x14ac:dyDescent="0.2">
      <c r="C116" s="41" t="str">
        <f t="shared" si="23"/>
        <v/>
      </c>
      <c r="D116" s="42" t="str">
        <f t="shared" si="17"/>
        <v/>
      </c>
      <c r="E116" s="58">
        <f t="shared" si="18"/>
        <v>0</v>
      </c>
      <c r="F116" s="58">
        <f t="shared" si="21"/>
        <v>0</v>
      </c>
      <c r="G116" s="58">
        <f t="shared" si="24"/>
        <v>0</v>
      </c>
      <c r="H116" s="58"/>
      <c r="I116" s="58">
        <f t="shared" si="19"/>
        <v>0</v>
      </c>
      <c r="J116" s="44">
        <f t="shared" si="20"/>
        <v>0</v>
      </c>
      <c r="K116" s="45">
        <f t="shared" si="22"/>
        <v>0</v>
      </c>
      <c r="L116" s="46">
        <f t="shared" si="25"/>
        <v>0</v>
      </c>
      <c r="N116" s="5"/>
    </row>
    <row r="117" spans="3:14" outlineLevel="1" x14ac:dyDescent="0.2">
      <c r="C117" s="41" t="str">
        <f t="shared" si="23"/>
        <v/>
      </c>
      <c r="D117" s="42" t="str">
        <f t="shared" si="17"/>
        <v/>
      </c>
      <c r="E117" s="58">
        <f t="shared" si="18"/>
        <v>0</v>
      </c>
      <c r="F117" s="58">
        <f t="shared" si="21"/>
        <v>0</v>
      </c>
      <c r="G117" s="58">
        <f t="shared" si="24"/>
        <v>0</v>
      </c>
      <c r="H117" s="58"/>
      <c r="I117" s="58">
        <f t="shared" si="19"/>
        <v>0</v>
      </c>
      <c r="J117" s="44">
        <f t="shared" si="20"/>
        <v>0</v>
      </c>
      <c r="K117" s="45">
        <f t="shared" si="22"/>
        <v>0</v>
      </c>
      <c r="L117" s="46">
        <f t="shared" si="25"/>
        <v>0</v>
      </c>
      <c r="N117" s="5"/>
    </row>
    <row r="118" spans="3:14" outlineLevel="1" x14ac:dyDescent="0.2">
      <c r="C118" s="41" t="str">
        <f t="shared" si="23"/>
        <v/>
      </c>
      <c r="D118" s="42" t="str">
        <f t="shared" si="17"/>
        <v/>
      </c>
      <c r="E118" s="58">
        <f t="shared" si="18"/>
        <v>0</v>
      </c>
      <c r="F118" s="58">
        <f t="shared" si="21"/>
        <v>0</v>
      </c>
      <c r="G118" s="58">
        <f t="shared" si="24"/>
        <v>0</v>
      </c>
      <c r="H118" s="58"/>
      <c r="I118" s="58">
        <f t="shared" si="19"/>
        <v>0</v>
      </c>
      <c r="J118" s="44">
        <f t="shared" si="20"/>
        <v>0</v>
      </c>
      <c r="K118" s="45">
        <f t="shared" si="22"/>
        <v>0</v>
      </c>
      <c r="L118" s="46">
        <f t="shared" si="25"/>
        <v>0</v>
      </c>
      <c r="N118" s="5"/>
    </row>
    <row r="119" spans="3:14" outlineLevel="1" x14ac:dyDescent="0.2">
      <c r="C119" s="41" t="str">
        <f t="shared" si="23"/>
        <v/>
      </c>
      <c r="D119" s="42" t="str">
        <f t="shared" si="17"/>
        <v/>
      </c>
      <c r="E119" s="58">
        <f t="shared" si="18"/>
        <v>0</v>
      </c>
      <c r="F119" s="58">
        <f t="shared" si="21"/>
        <v>0</v>
      </c>
      <c r="G119" s="58">
        <f t="shared" si="24"/>
        <v>0</v>
      </c>
      <c r="H119" s="58"/>
      <c r="I119" s="58">
        <f t="shared" si="19"/>
        <v>0</v>
      </c>
      <c r="J119" s="44">
        <f t="shared" si="20"/>
        <v>0</v>
      </c>
      <c r="K119" s="45">
        <f t="shared" si="22"/>
        <v>0</v>
      </c>
      <c r="L119" s="46">
        <f t="shared" si="25"/>
        <v>0</v>
      </c>
      <c r="N119" s="5"/>
    </row>
    <row r="120" spans="3:14" outlineLevel="1" x14ac:dyDescent="0.2">
      <c r="C120" s="41" t="str">
        <f t="shared" si="23"/>
        <v/>
      </c>
      <c r="D120" s="42" t="str">
        <f t="shared" si="17"/>
        <v/>
      </c>
      <c r="E120" s="58">
        <f t="shared" si="18"/>
        <v>0</v>
      </c>
      <c r="F120" s="58">
        <f t="shared" si="21"/>
        <v>0</v>
      </c>
      <c r="G120" s="58">
        <f t="shared" si="24"/>
        <v>0</v>
      </c>
      <c r="H120" s="58"/>
      <c r="I120" s="58">
        <f t="shared" si="19"/>
        <v>0</v>
      </c>
      <c r="J120" s="44">
        <f t="shared" si="20"/>
        <v>0</v>
      </c>
      <c r="K120" s="45">
        <f t="shared" si="22"/>
        <v>0</v>
      </c>
      <c r="L120" s="46">
        <f t="shared" si="25"/>
        <v>0</v>
      </c>
      <c r="N120" s="5"/>
    </row>
    <row r="121" spans="3:14" outlineLevel="1" x14ac:dyDescent="0.2">
      <c r="C121" s="41" t="str">
        <f t="shared" si="23"/>
        <v/>
      </c>
      <c r="D121" s="42" t="str">
        <f t="shared" si="17"/>
        <v/>
      </c>
      <c r="E121" s="58">
        <f t="shared" si="18"/>
        <v>0</v>
      </c>
      <c r="F121" s="58">
        <f t="shared" si="21"/>
        <v>0</v>
      </c>
      <c r="G121" s="58">
        <f t="shared" si="24"/>
        <v>0</v>
      </c>
      <c r="H121" s="58"/>
      <c r="I121" s="58">
        <f t="shared" si="19"/>
        <v>0</v>
      </c>
      <c r="J121" s="44">
        <f t="shared" si="20"/>
        <v>0</v>
      </c>
      <c r="K121" s="45">
        <f t="shared" si="22"/>
        <v>0</v>
      </c>
      <c r="L121" s="46">
        <f t="shared" si="25"/>
        <v>0</v>
      </c>
      <c r="N121" s="5"/>
    </row>
    <row r="122" spans="3:14" outlineLevel="1" x14ac:dyDescent="0.2">
      <c r="C122" s="41" t="str">
        <f t="shared" si="23"/>
        <v/>
      </c>
      <c r="D122" s="42" t="str">
        <f t="shared" si="17"/>
        <v/>
      </c>
      <c r="E122" s="58">
        <f t="shared" si="18"/>
        <v>0</v>
      </c>
      <c r="F122" s="58">
        <f t="shared" si="21"/>
        <v>0</v>
      </c>
      <c r="G122" s="58">
        <f t="shared" si="24"/>
        <v>0</v>
      </c>
      <c r="H122" s="58"/>
      <c r="I122" s="58">
        <f t="shared" si="19"/>
        <v>0</v>
      </c>
      <c r="J122" s="44">
        <f t="shared" si="20"/>
        <v>0</v>
      </c>
      <c r="K122" s="45">
        <f t="shared" si="22"/>
        <v>0</v>
      </c>
      <c r="L122" s="46">
        <f t="shared" si="25"/>
        <v>0</v>
      </c>
      <c r="N122" s="5"/>
    </row>
    <row r="123" spans="3:14" outlineLevel="1" x14ac:dyDescent="0.2">
      <c r="C123" s="41" t="str">
        <f t="shared" si="23"/>
        <v/>
      </c>
      <c r="D123" s="42" t="str">
        <f t="shared" si="17"/>
        <v/>
      </c>
      <c r="E123" s="58">
        <f t="shared" si="18"/>
        <v>0</v>
      </c>
      <c r="F123" s="58">
        <f t="shared" si="21"/>
        <v>0</v>
      </c>
      <c r="G123" s="58">
        <f t="shared" si="24"/>
        <v>0</v>
      </c>
      <c r="H123" s="58"/>
      <c r="I123" s="58">
        <f t="shared" si="19"/>
        <v>0</v>
      </c>
      <c r="J123" s="44">
        <f t="shared" si="20"/>
        <v>0</v>
      </c>
      <c r="K123" s="45">
        <f t="shared" si="22"/>
        <v>0</v>
      </c>
      <c r="L123" s="46">
        <f t="shared" si="25"/>
        <v>0</v>
      </c>
      <c r="N123" s="5"/>
    </row>
    <row r="124" spans="3:14" outlineLevel="1" x14ac:dyDescent="0.2">
      <c r="C124" s="41" t="str">
        <f t="shared" si="23"/>
        <v/>
      </c>
      <c r="D124" s="42" t="str">
        <f t="shared" si="17"/>
        <v/>
      </c>
      <c r="E124" s="58">
        <f t="shared" si="18"/>
        <v>0</v>
      </c>
      <c r="F124" s="58">
        <f t="shared" si="21"/>
        <v>0</v>
      </c>
      <c r="G124" s="58">
        <f t="shared" si="24"/>
        <v>0</v>
      </c>
      <c r="H124" s="58"/>
      <c r="I124" s="58">
        <f t="shared" si="19"/>
        <v>0</v>
      </c>
      <c r="J124" s="44">
        <f t="shared" si="20"/>
        <v>0</v>
      </c>
      <c r="K124" s="45">
        <f t="shared" si="22"/>
        <v>0</v>
      </c>
      <c r="L124" s="46">
        <f t="shared" si="25"/>
        <v>0</v>
      </c>
      <c r="N124" s="5"/>
    </row>
    <row r="125" spans="3:14" outlineLevel="1" x14ac:dyDescent="0.2">
      <c r="C125" s="41" t="str">
        <f t="shared" si="23"/>
        <v/>
      </c>
      <c r="D125" s="42" t="str">
        <f t="shared" si="17"/>
        <v/>
      </c>
      <c r="E125" s="58">
        <f t="shared" si="18"/>
        <v>0</v>
      </c>
      <c r="F125" s="58">
        <f t="shared" si="21"/>
        <v>0</v>
      </c>
      <c r="G125" s="58">
        <f t="shared" si="24"/>
        <v>0</v>
      </c>
      <c r="H125" s="58"/>
      <c r="I125" s="58">
        <f t="shared" si="19"/>
        <v>0</v>
      </c>
      <c r="J125" s="44">
        <f t="shared" si="20"/>
        <v>0</v>
      </c>
      <c r="K125" s="45">
        <f t="shared" si="22"/>
        <v>0</v>
      </c>
      <c r="L125" s="46">
        <f t="shared" si="25"/>
        <v>0</v>
      </c>
      <c r="N125" s="5"/>
    </row>
    <row r="126" spans="3:14" outlineLevel="1" x14ac:dyDescent="0.2">
      <c r="C126" s="41" t="str">
        <f t="shared" si="23"/>
        <v/>
      </c>
      <c r="D126" s="42" t="str">
        <f t="shared" si="17"/>
        <v/>
      </c>
      <c r="E126" s="58">
        <f t="shared" si="18"/>
        <v>0</v>
      </c>
      <c r="F126" s="58">
        <f t="shared" si="21"/>
        <v>0</v>
      </c>
      <c r="G126" s="58">
        <f t="shared" si="24"/>
        <v>0</v>
      </c>
      <c r="H126" s="58"/>
      <c r="I126" s="58">
        <f t="shared" si="19"/>
        <v>0</v>
      </c>
      <c r="J126" s="44">
        <f t="shared" si="20"/>
        <v>0</v>
      </c>
      <c r="K126" s="45">
        <f t="shared" si="22"/>
        <v>0</v>
      </c>
      <c r="L126" s="46">
        <f t="shared" si="25"/>
        <v>0</v>
      </c>
      <c r="N126" s="5"/>
    </row>
    <row r="127" spans="3:14" outlineLevel="1" x14ac:dyDescent="0.2">
      <c r="C127" s="41" t="str">
        <f t="shared" si="23"/>
        <v/>
      </c>
      <c r="D127" s="42" t="str">
        <f t="shared" si="17"/>
        <v/>
      </c>
      <c r="E127" s="58">
        <f t="shared" si="18"/>
        <v>0</v>
      </c>
      <c r="F127" s="58">
        <f t="shared" si="21"/>
        <v>0</v>
      </c>
      <c r="G127" s="58">
        <f t="shared" si="24"/>
        <v>0</v>
      </c>
      <c r="H127" s="58"/>
      <c r="I127" s="58">
        <f t="shared" si="19"/>
        <v>0</v>
      </c>
      <c r="J127" s="44">
        <f t="shared" si="20"/>
        <v>0</v>
      </c>
      <c r="K127" s="45">
        <f t="shared" si="22"/>
        <v>0</v>
      </c>
      <c r="L127" s="46">
        <f t="shared" si="25"/>
        <v>0</v>
      </c>
      <c r="N127" s="5"/>
    </row>
    <row r="128" spans="3:14" outlineLevel="1" x14ac:dyDescent="0.2">
      <c r="C128" s="41" t="str">
        <f t="shared" si="23"/>
        <v/>
      </c>
      <c r="D128" s="42" t="str">
        <f t="shared" si="17"/>
        <v/>
      </c>
      <c r="E128" s="58">
        <f t="shared" si="18"/>
        <v>0</v>
      </c>
      <c r="F128" s="58">
        <f t="shared" si="21"/>
        <v>0</v>
      </c>
      <c r="G128" s="58">
        <f t="shared" si="24"/>
        <v>0</v>
      </c>
      <c r="H128" s="58"/>
      <c r="I128" s="58">
        <f t="shared" si="19"/>
        <v>0</v>
      </c>
      <c r="J128" s="44">
        <f t="shared" si="20"/>
        <v>0</v>
      </c>
      <c r="K128" s="45">
        <f t="shared" si="22"/>
        <v>0</v>
      </c>
      <c r="L128" s="46">
        <f t="shared" si="25"/>
        <v>0</v>
      </c>
      <c r="N128" s="5"/>
    </row>
    <row r="129" spans="3:14" outlineLevel="1" x14ac:dyDescent="0.2">
      <c r="C129" s="41" t="str">
        <f t="shared" si="23"/>
        <v/>
      </c>
      <c r="D129" s="42" t="str">
        <f t="shared" si="17"/>
        <v/>
      </c>
      <c r="E129" s="58">
        <f t="shared" si="18"/>
        <v>0</v>
      </c>
      <c r="F129" s="58">
        <f t="shared" si="21"/>
        <v>0</v>
      </c>
      <c r="G129" s="58">
        <f t="shared" si="24"/>
        <v>0</v>
      </c>
      <c r="H129" s="58"/>
      <c r="I129" s="58">
        <f t="shared" si="19"/>
        <v>0</v>
      </c>
      <c r="J129" s="44">
        <f t="shared" si="20"/>
        <v>0</v>
      </c>
      <c r="K129" s="45">
        <f t="shared" si="22"/>
        <v>0</v>
      </c>
      <c r="L129" s="46">
        <f t="shared" si="25"/>
        <v>0</v>
      </c>
      <c r="N129" s="5"/>
    </row>
    <row r="130" spans="3:14" outlineLevel="1" x14ac:dyDescent="0.2">
      <c r="C130" s="41" t="str">
        <f t="shared" si="23"/>
        <v/>
      </c>
      <c r="D130" s="42" t="str">
        <f t="shared" si="17"/>
        <v/>
      </c>
      <c r="E130" s="58">
        <f t="shared" si="18"/>
        <v>0</v>
      </c>
      <c r="F130" s="58">
        <f t="shared" si="21"/>
        <v>0</v>
      </c>
      <c r="G130" s="58">
        <f t="shared" si="24"/>
        <v>0</v>
      </c>
      <c r="H130" s="58"/>
      <c r="I130" s="58">
        <f t="shared" si="19"/>
        <v>0</v>
      </c>
      <c r="J130" s="44">
        <f t="shared" si="20"/>
        <v>0</v>
      </c>
      <c r="K130" s="45">
        <f t="shared" si="22"/>
        <v>0</v>
      </c>
      <c r="L130" s="46">
        <f t="shared" si="25"/>
        <v>0</v>
      </c>
      <c r="N130" s="5"/>
    </row>
    <row r="131" spans="3:14" outlineLevel="1" x14ac:dyDescent="0.2">
      <c r="C131" s="41" t="str">
        <f t="shared" si="23"/>
        <v/>
      </c>
      <c r="D131" s="42" t="str">
        <f t="shared" si="17"/>
        <v/>
      </c>
      <c r="E131" s="58">
        <f t="shared" si="18"/>
        <v>0</v>
      </c>
      <c r="F131" s="58">
        <f t="shared" si="21"/>
        <v>0</v>
      </c>
      <c r="G131" s="58">
        <f t="shared" si="24"/>
        <v>0</v>
      </c>
      <c r="H131" s="58"/>
      <c r="I131" s="58">
        <f t="shared" si="19"/>
        <v>0</v>
      </c>
      <c r="J131" s="44">
        <f t="shared" si="20"/>
        <v>0</v>
      </c>
      <c r="K131" s="45">
        <f t="shared" si="22"/>
        <v>0</v>
      </c>
      <c r="L131" s="46">
        <f t="shared" si="25"/>
        <v>0</v>
      </c>
      <c r="N131" s="5"/>
    </row>
    <row r="132" spans="3:14" outlineLevel="1" x14ac:dyDescent="0.2">
      <c r="C132" s="41" t="str">
        <f t="shared" si="23"/>
        <v/>
      </c>
      <c r="D132" s="42" t="str">
        <f t="shared" si="17"/>
        <v/>
      </c>
      <c r="E132" s="58">
        <f t="shared" si="18"/>
        <v>0</v>
      </c>
      <c r="F132" s="58">
        <f t="shared" si="21"/>
        <v>0</v>
      </c>
      <c r="G132" s="58">
        <f t="shared" si="24"/>
        <v>0</v>
      </c>
      <c r="H132" s="58"/>
      <c r="I132" s="58">
        <f t="shared" si="19"/>
        <v>0</v>
      </c>
      <c r="J132" s="44">
        <f t="shared" si="20"/>
        <v>0</v>
      </c>
      <c r="K132" s="45">
        <f t="shared" si="22"/>
        <v>0</v>
      </c>
      <c r="L132" s="46">
        <f t="shared" si="25"/>
        <v>0</v>
      </c>
      <c r="N132" s="5"/>
    </row>
    <row r="133" spans="3:14" outlineLevel="1" x14ac:dyDescent="0.2">
      <c r="C133" s="41" t="str">
        <f t="shared" si="23"/>
        <v/>
      </c>
      <c r="D133" s="42" t="str">
        <f t="shared" si="17"/>
        <v/>
      </c>
      <c r="E133" s="58">
        <f t="shared" si="18"/>
        <v>0</v>
      </c>
      <c r="F133" s="58">
        <f t="shared" si="21"/>
        <v>0</v>
      </c>
      <c r="G133" s="58">
        <f t="shared" si="24"/>
        <v>0</v>
      </c>
      <c r="H133" s="58"/>
      <c r="I133" s="58">
        <f t="shared" si="19"/>
        <v>0</v>
      </c>
      <c r="J133" s="44">
        <f t="shared" si="20"/>
        <v>0</v>
      </c>
      <c r="K133" s="45">
        <f t="shared" si="22"/>
        <v>0</v>
      </c>
      <c r="L133" s="46">
        <f t="shared" si="25"/>
        <v>0</v>
      </c>
      <c r="N133" s="5"/>
    </row>
    <row r="134" spans="3:14" outlineLevel="1" x14ac:dyDescent="0.2">
      <c r="C134" s="41" t="str">
        <f t="shared" si="23"/>
        <v/>
      </c>
      <c r="D134" s="42" t="str">
        <f t="shared" si="17"/>
        <v/>
      </c>
      <c r="E134" s="58">
        <f t="shared" si="18"/>
        <v>0</v>
      </c>
      <c r="F134" s="58">
        <f t="shared" si="21"/>
        <v>0</v>
      </c>
      <c r="G134" s="58">
        <f t="shared" si="24"/>
        <v>0</v>
      </c>
      <c r="H134" s="58"/>
      <c r="I134" s="58">
        <f t="shared" si="19"/>
        <v>0</v>
      </c>
      <c r="J134" s="44">
        <f t="shared" si="20"/>
        <v>0</v>
      </c>
      <c r="K134" s="45">
        <f t="shared" si="22"/>
        <v>0</v>
      </c>
      <c r="L134" s="46">
        <f t="shared" si="25"/>
        <v>0</v>
      </c>
      <c r="N134" s="5"/>
    </row>
    <row r="135" spans="3:14" outlineLevel="1" x14ac:dyDescent="0.2">
      <c r="C135" s="41" t="str">
        <f t="shared" si="23"/>
        <v/>
      </c>
      <c r="D135" s="42" t="str">
        <f t="shared" si="17"/>
        <v/>
      </c>
      <c r="E135" s="58">
        <f t="shared" si="18"/>
        <v>0</v>
      </c>
      <c r="F135" s="58">
        <f t="shared" si="21"/>
        <v>0</v>
      </c>
      <c r="G135" s="58">
        <f t="shared" si="24"/>
        <v>0</v>
      </c>
      <c r="H135" s="58"/>
      <c r="I135" s="58">
        <f t="shared" si="19"/>
        <v>0</v>
      </c>
      <c r="J135" s="44">
        <f t="shared" si="20"/>
        <v>0</v>
      </c>
      <c r="K135" s="45">
        <f t="shared" si="22"/>
        <v>0</v>
      </c>
      <c r="L135" s="46">
        <f t="shared" si="25"/>
        <v>0</v>
      </c>
      <c r="N135" s="5"/>
    </row>
    <row r="136" spans="3:14" outlineLevel="1" x14ac:dyDescent="0.2">
      <c r="C136" s="41" t="str">
        <f t="shared" si="23"/>
        <v/>
      </c>
      <c r="D136" s="42" t="str">
        <f t="shared" si="17"/>
        <v/>
      </c>
      <c r="E136" s="58">
        <f t="shared" si="18"/>
        <v>0</v>
      </c>
      <c r="F136" s="58">
        <f t="shared" si="21"/>
        <v>0</v>
      </c>
      <c r="G136" s="58">
        <f t="shared" si="24"/>
        <v>0</v>
      </c>
      <c r="H136" s="58"/>
      <c r="I136" s="58">
        <f t="shared" si="19"/>
        <v>0</v>
      </c>
      <c r="J136" s="44">
        <f t="shared" si="20"/>
        <v>0</v>
      </c>
      <c r="K136" s="45">
        <f t="shared" si="22"/>
        <v>0</v>
      </c>
      <c r="L136" s="46">
        <f t="shared" si="25"/>
        <v>0</v>
      </c>
      <c r="N136" s="5"/>
    </row>
    <row r="137" spans="3:14" outlineLevel="1" x14ac:dyDescent="0.2">
      <c r="C137" s="41" t="str">
        <f t="shared" si="23"/>
        <v/>
      </c>
      <c r="D137" s="42" t="str">
        <f t="shared" si="17"/>
        <v/>
      </c>
      <c r="E137" s="58">
        <f t="shared" si="18"/>
        <v>0</v>
      </c>
      <c r="F137" s="58">
        <f t="shared" si="21"/>
        <v>0</v>
      </c>
      <c r="G137" s="58">
        <f t="shared" si="24"/>
        <v>0</v>
      </c>
      <c r="H137" s="58"/>
      <c r="I137" s="58">
        <f t="shared" si="19"/>
        <v>0</v>
      </c>
      <c r="J137" s="44">
        <f t="shared" si="20"/>
        <v>0</v>
      </c>
      <c r="K137" s="45">
        <f t="shared" si="22"/>
        <v>0</v>
      </c>
      <c r="L137" s="46">
        <f t="shared" si="25"/>
        <v>0</v>
      </c>
      <c r="N137" s="5"/>
    </row>
    <row r="138" spans="3:14" outlineLevel="1" x14ac:dyDescent="0.2">
      <c r="C138" s="41" t="str">
        <f t="shared" si="23"/>
        <v/>
      </c>
      <c r="D138" s="42" t="str">
        <f t="shared" si="17"/>
        <v/>
      </c>
      <c r="E138" s="58">
        <f t="shared" si="18"/>
        <v>0</v>
      </c>
      <c r="F138" s="58">
        <f t="shared" si="21"/>
        <v>0</v>
      </c>
      <c r="G138" s="58">
        <f t="shared" si="24"/>
        <v>0</v>
      </c>
      <c r="H138" s="58"/>
      <c r="I138" s="58">
        <f t="shared" si="19"/>
        <v>0</v>
      </c>
      <c r="J138" s="44">
        <f t="shared" si="20"/>
        <v>0</v>
      </c>
      <c r="K138" s="45">
        <f t="shared" si="22"/>
        <v>0</v>
      </c>
      <c r="L138" s="46">
        <f t="shared" si="25"/>
        <v>0</v>
      </c>
      <c r="N138" s="5"/>
    </row>
    <row r="139" spans="3:14" outlineLevel="1" x14ac:dyDescent="0.2">
      <c r="C139" s="41" t="str">
        <f t="shared" si="23"/>
        <v/>
      </c>
      <c r="D139" s="42" t="str">
        <f t="shared" si="17"/>
        <v/>
      </c>
      <c r="E139" s="58">
        <f t="shared" si="18"/>
        <v>0</v>
      </c>
      <c r="F139" s="58">
        <f t="shared" si="21"/>
        <v>0</v>
      </c>
      <c r="G139" s="58">
        <f t="shared" si="24"/>
        <v>0</v>
      </c>
      <c r="H139" s="58"/>
      <c r="I139" s="58">
        <f t="shared" si="19"/>
        <v>0</v>
      </c>
      <c r="J139" s="44">
        <f t="shared" si="20"/>
        <v>0</v>
      </c>
      <c r="K139" s="45">
        <f t="shared" si="22"/>
        <v>0</v>
      </c>
      <c r="L139" s="46">
        <f t="shared" si="25"/>
        <v>0</v>
      </c>
      <c r="N139" s="5"/>
    </row>
    <row r="140" spans="3:14" outlineLevel="1" x14ac:dyDescent="0.2">
      <c r="C140" s="41" t="str">
        <f t="shared" si="23"/>
        <v/>
      </c>
      <c r="D140" s="42" t="str">
        <f t="shared" si="17"/>
        <v/>
      </c>
      <c r="E140" s="58">
        <f t="shared" si="18"/>
        <v>0</v>
      </c>
      <c r="F140" s="58">
        <f t="shared" si="21"/>
        <v>0</v>
      </c>
      <c r="G140" s="58">
        <f t="shared" si="24"/>
        <v>0</v>
      </c>
      <c r="H140" s="58"/>
      <c r="I140" s="58">
        <f t="shared" si="19"/>
        <v>0</v>
      </c>
      <c r="J140" s="44">
        <f t="shared" si="20"/>
        <v>0</v>
      </c>
      <c r="K140" s="45">
        <f t="shared" si="22"/>
        <v>0</v>
      </c>
      <c r="L140" s="46">
        <f t="shared" si="25"/>
        <v>0</v>
      </c>
      <c r="N140" s="5"/>
    </row>
    <row r="141" spans="3:14" outlineLevel="1" x14ac:dyDescent="0.2">
      <c r="C141" s="41" t="str">
        <f t="shared" si="23"/>
        <v/>
      </c>
      <c r="D141" s="42" t="str">
        <f t="shared" si="17"/>
        <v/>
      </c>
      <c r="E141" s="58">
        <f t="shared" si="18"/>
        <v>0</v>
      </c>
      <c r="F141" s="58">
        <f t="shared" si="21"/>
        <v>0</v>
      </c>
      <c r="G141" s="58">
        <f t="shared" si="24"/>
        <v>0</v>
      </c>
      <c r="H141" s="58"/>
      <c r="I141" s="58">
        <f t="shared" si="19"/>
        <v>0</v>
      </c>
      <c r="J141" s="44">
        <f t="shared" si="20"/>
        <v>0</v>
      </c>
      <c r="K141" s="45">
        <f t="shared" si="22"/>
        <v>0</v>
      </c>
      <c r="L141" s="46">
        <f t="shared" si="25"/>
        <v>0</v>
      </c>
      <c r="N141" s="5"/>
    </row>
    <row r="142" spans="3:14" outlineLevel="1" x14ac:dyDescent="0.2">
      <c r="C142" s="41" t="str">
        <f t="shared" si="23"/>
        <v/>
      </c>
      <c r="D142" s="42" t="str">
        <f t="shared" si="17"/>
        <v/>
      </c>
      <c r="E142" s="58">
        <f t="shared" si="18"/>
        <v>0</v>
      </c>
      <c r="F142" s="58">
        <f t="shared" si="21"/>
        <v>0</v>
      </c>
      <c r="G142" s="58">
        <f t="shared" si="24"/>
        <v>0</v>
      </c>
      <c r="H142" s="58"/>
      <c r="I142" s="58">
        <f t="shared" si="19"/>
        <v>0</v>
      </c>
      <c r="J142" s="44">
        <f t="shared" si="20"/>
        <v>0</v>
      </c>
      <c r="K142" s="45">
        <f t="shared" si="22"/>
        <v>0</v>
      </c>
      <c r="L142" s="46">
        <f t="shared" si="25"/>
        <v>0</v>
      </c>
      <c r="N142" s="5"/>
    </row>
    <row r="143" spans="3:14" outlineLevel="1" x14ac:dyDescent="0.2">
      <c r="C143" s="41" t="str">
        <f t="shared" si="23"/>
        <v/>
      </c>
      <c r="D143" s="42" t="str">
        <f t="shared" si="17"/>
        <v/>
      </c>
      <c r="E143" s="58">
        <f t="shared" si="18"/>
        <v>0</v>
      </c>
      <c r="F143" s="58">
        <f t="shared" si="21"/>
        <v>0</v>
      </c>
      <c r="G143" s="58">
        <f t="shared" si="24"/>
        <v>0</v>
      </c>
      <c r="H143" s="58"/>
      <c r="I143" s="58">
        <f t="shared" si="19"/>
        <v>0</v>
      </c>
      <c r="J143" s="44">
        <f t="shared" si="20"/>
        <v>0</v>
      </c>
      <c r="K143" s="45">
        <f t="shared" si="22"/>
        <v>0</v>
      </c>
      <c r="L143" s="46">
        <f t="shared" si="25"/>
        <v>0</v>
      </c>
      <c r="N143" s="5"/>
    </row>
    <row r="144" spans="3:14" outlineLevel="1" x14ac:dyDescent="0.2">
      <c r="C144" s="41" t="str">
        <f t="shared" si="23"/>
        <v/>
      </c>
      <c r="D144" s="42" t="str">
        <f t="shared" si="17"/>
        <v/>
      </c>
      <c r="E144" s="58">
        <f t="shared" si="18"/>
        <v>0</v>
      </c>
      <c r="F144" s="58">
        <f t="shared" si="21"/>
        <v>0</v>
      </c>
      <c r="G144" s="58">
        <f t="shared" si="24"/>
        <v>0</v>
      </c>
      <c r="H144" s="58"/>
      <c r="I144" s="58">
        <f t="shared" si="19"/>
        <v>0</v>
      </c>
      <c r="J144" s="44">
        <f t="shared" si="20"/>
        <v>0</v>
      </c>
      <c r="K144" s="45">
        <f t="shared" si="22"/>
        <v>0</v>
      </c>
      <c r="L144" s="46">
        <f t="shared" si="25"/>
        <v>0</v>
      </c>
      <c r="N144" s="5"/>
    </row>
    <row r="145" spans="3:14" outlineLevel="1" x14ac:dyDescent="0.2">
      <c r="C145" s="41" t="str">
        <f t="shared" ref="C145:C160" si="26">IF(OR(C144="",C144=$G$9),"",C144+1)</f>
        <v/>
      </c>
      <c r="D145" s="42" t="str">
        <f t="shared" si="17"/>
        <v/>
      </c>
      <c r="E145" s="58">
        <f t="shared" si="18"/>
        <v>0</v>
      </c>
      <c r="F145" s="58">
        <f t="shared" si="21"/>
        <v>0</v>
      </c>
      <c r="G145" s="58">
        <f t="shared" ref="G145:G160" si="27">F145*$J$3</f>
        <v>0</v>
      </c>
      <c r="H145" s="58"/>
      <c r="I145" s="58">
        <f t="shared" si="19"/>
        <v>0</v>
      </c>
      <c r="J145" s="44">
        <f t="shared" si="20"/>
        <v>0</v>
      </c>
      <c r="K145" s="45">
        <f t="shared" si="22"/>
        <v>0</v>
      </c>
      <c r="L145" s="46">
        <f t="shared" ref="L145:L160" si="28">IF(C145="",0,(K145/((1+L$13)^$C145)))</f>
        <v>0</v>
      </c>
      <c r="N145" s="5"/>
    </row>
    <row r="146" spans="3:14" outlineLevel="1" x14ac:dyDescent="0.2">
      <c r="C146" s="41" t="str">
        <f t="shared" si="26"/>
        <v/>
      </c>
      <c r="D146" s="42" t="str">
        <f t="shared" ref="D146:D160" si="29">IF(C146="","",D145+G$7)</f>
        <v/>
      </c>
      <c r="E146" s="58">
        <f t="shared" ref="E146:E160" si="30">IF($G$10=D146,$G$3,IF(D146="",0,J145))</f>
        <v>0</v>
      </c>
      <c r="F146" s="58">
        <f t="shared" si="21"/>
        <v>0</v>
      </c>
      <c r="G146" s="58">
        <f t="shared" si="27"/>
        <v>0</v>
      </c>
      <c r="H146" s="58"/>
      <c r="I146" s="58">
        <f t="shared" ref="I146:I160" si="31">F146-G146</f>
        <v>0</v>
      </c>
      <c r="J146" s="44">
        <f t="shared" ref="J146:J160" si="32">E146+I146</f>
        <v>0</v>
      </c>
      <c r="K146" s="45">
        <f t="shared" si="22"/>
        <v>0</v>
      </c>
      <c r="L146" s="46">
        <f t="shared" si="28"/>
        <v>0</v>
      </c>
      <c r="N146" s="5"/>
    </row>
    <row r="147" spans="3:14" outlineLevel="1" x14ac:dyDescent="0.2">
      <c r="C147" s="41" t="str">
        <f t="shared" si="26"/>
        <v/>
      </c>
      <c r="D147" s="42" t="str">
        <f t="shared" si="29"/>
        <v/>
      </c>
      <c r="E147" s="58">
        <f t="shared" si="30"/>
        <v>0</v>
      </c>
      <c r="F147" s="58">
        <f t="shared" si="21"/>
        <v>0</v>
      </c>
      <c r="G147" s="58">
        <f t="shared" si="27"/>
        <v>0</v>
      </c>
      <c r="H147" s="58"/>
      <c r="I147" s="58">
        <f t="shared" si="31"/>
        <v>0</v>
      </c>
      <c r="J147" s="44">
        <f t="shared" si="32"/>
        <v>0</v>
      </c>
      <c r="K147" s="45">
        <f t="shared" si="22"/>
        <v>0</v>
      </c>
      <c r="L147" s="46">
        <f t="shared" si="28"/>
        <v>0</v>
      </c>
      <c r="N147" s="5"/>
    </row>
    <row r="148" spans="3:14" outlineLevel="1" x14ac:dyDescent="0.2">
      <c r="C148" s="41" t="str">
        <f t="shared" si="26"/>
        <v/>
      </c>
      <c r="D148" s="42" t="str">
        <f t="shared" si="29"/>
        <v/>
      </c>
      <c r="E148" s="58">
        <f t="shared" si="30"/>
        <v>0</v>
      </c>
      <c r="F148" s="58">
        <f t="shared" si="21"/>
        <v>0</v>
      </c>
      <c r="G148" s="58">
        <f t="shared" si="27"/>
        <v>0</v>
      </c>
      <c r="H148" s="58"/>
      <c r="I148" s="58">
        <f t="shared" si="31"/>
        <v>0</v>
      </c>
      <c r="J148" s="44">
        <f t="shared" si="32"/>
        <v>0</v>
      </c>
      <c r="K148" s="45">
        <f t="shared" si="22"/>
        <v>0</v>
      </c>
      <c r="L148" s="46">
        <f t="shared" si="28"/>
        <v>0</v>
      </c>
      <c r="N148" s="5"/>
    </row>
    <row r="149" spans="3:14" outlineLevel="1" x14ac:dyDescent="0.2">
      <c r="C149" s="41" t="str">
        <f t="shared" si="26"/>
        <v/>
      </c>
      <c r="D149" s="42" t="str">
        <f t="shared" si="29"/>
        <v/>
      </c>
      <c r="E149" s="58">
        <f t="shared" si="30"/>
        <v>0</v>
      </c>
      <c r="F149" s="58">
        <f t="shared" si="21"/>
        <v>0</v>
      </c>
      <c r="G149" s="58">
        <f t="shared" si="27"/>
        <v>0</v>
      </c>
      <c r="H149" s="58"/>
      <c r="I149" s="58">
        <f t="shared" si="31"/>
        <v>0</v>
      </c>
      <c r="J149" s="44">
        <f t="shared" si="32"/>
        <v>0</v>
      </c>
      <c r="K149" s="45">
        <f t="shared" si="22"/>
        <v>0</v>
      </c>
      <c r="L149" s="46">
        <f t="shared" si="28"/>
        <v>0</v>
      </c>
      <c r="N149" s="5"/>
    </row>
    <row r="150" spans="3:14" outlineLevel="1" x14ac:dyDescent="0.2">
      <c r="C150" s="41" t="str">
        <f t="shared" si="26"/>
        <v/>
      </c>
      <c r="D150" s="42" t="str">
        <f t="shared" si="29"/>
        <v/>
      </c>
      <c r="E150" s="58">
        <f t="shared" si="30"/>
        <v>0</v>
      </c>
      <c r="F150" s="58">
        <f t="shared" si="21"/>
        <v>0</v>
      </c>
      <c r="G150" s="58">
        <f t="shared" si="27"/>
        <v>0</v>
      </c>
      <c r="H150" s="58"/>
      <c r="I150" s="58">
        <f t="shared" si="31"/>
        <v>0</v>
      </c>
      <c r="J150" s="44">
        <f t="shared" si="32"/>
        <v>0</v>
      </c>
      <c r="K150" s="45">
        <f t="shared" si="22"/>
        <v>0</v>
      </c>
      <c r="L150" s="46">
        <f t="shared" si="28"/>
        <v>0</v>
      </c>
      <c r="N150" s="5"/>
    </row>
    <row r="151" spans="3:14" outlineLevel="1" x14ac:dyDescent="0.2">
      <c r="C151" s="41" t="str">
        <f t="shared" si="26"/>
        <v/>
      </c>
      <c r="D151" s="42" t="str">
        <f t="shared" si="29"/>
        <v/>
      </c>
      <c r="E151" s="58">
        <f t="shared" si="30"/>
        <v>0</v>
      </c>
      <c r="F151" s="58">
        <f t="shared" ref="F151:F160" si="33">IF(D151="",0,E151*($G$6/$G$8*(D151-D150)))</f>
        <v>0</v>
      </c>
      <c r="G151" s="58">
        <f t="shared" si="27"/>
        <v>0</v>
      </c>
      <c r="H151" s="58"/>
      <c r="I151" s="58">
        <f t="shared" si="31"/>
        <v>0</v>
      </c>
      <c r="J151" s="44">
        <f t="shared" si="32"/>
        <v>0</v>
      </c>
      <c r="K151" s="45">
        <f t="shared" si="22"/>
        <v>0</v>
      </c>
      <c r="L151" s="46">
        <f t="shared" si="28"/>
        <v>0</v>
      </c>
      <c r="N151" s="5"/>
    </row>
    <row r="152" spans="3:14" outlineLevel="1" x14ac:dyDescent="0.2">
      <c r="C152" s="41" t="str">
        <f t="shared" si="26"/>
        <v/>
      </c>
      <c r="D152" s="42" t="str">
        <f t="shared" si="29"/>
        <v/>
      </c>
      <c r="E152" s="58">
        <f t="shared" si="30"/>
        <v>0</v>
      </c>
      <c r="F152" s="58">
        <f t="shared" si="33"/>
        <v>0</v>
      </c>
      <c r="G152" s="58">
        <f t="shared" si="27"/>
        <v>0</v>
      </c>
      <c r="H152" s="58"/>
      <c r="I152" s="58">
        <f t="shared" si="31"/>
        <v>0</v>
      </c>
      <c r="J152" s="44">
        <f t="shared" si="32"/>
        <v>0</v>
      </c>
      <c r="K152" s="45">
        <f t="shared" si="22"/>
        <v>0</v>
      </c>
      <c r="L152" s="46">
        <f t="shared" si="28"/>
        <v>0</v>
      </c>
      <c r="N152" s="5"/>
    </row>
    <row r="153" spans="3:14" outlineLevel="1" x14ac:dyDescent="0.2">
      <c r="C153" s="41" t="str">
        <f t="shared" si="26"/>
        <v/>
      </c>
      <c r="D153" s="42" t="str">
        <f t="shared" si="29"/>
        <v/>
      </c>
      <c r="E153" s="58">
        <f t="shared" si="30"/>
        <v>0</v>
      </c>
      <c r="F153" s="58">
        <f t="shared" si="33"/>
        <v>0</v>
      </c>
      <c r="G153" s="58">
        <f t="shared" si="27"/>
        <v>0</v>
      </c>
      <c r="H153" s="58"/>
      <c r="I153" s="58">
        <f t="shared" si="31"/>
        <v>0</v>
      </c>
      <c r="J153" s="44">
        <f t="shared" si="32"/>
        <v>0</v>
      </c>
      <c r="K153" s="45">
        <f t="shared" si="22"/>
        <v>0</v>
      </c>
      <c r="L153" s="46">
        <f t="shared" si="28"/>
        <v>0</v>
      </c>
      <c r="N153" s="5"/>
    </row>
    <row r="154" spans="3:14" outlineLevel="1" x14ac:dyDescent="0.2">
      <c r="C154" s="41" t="str">
        <f t="shared" si="26"/>
        <v/>
      </c>
      <c r="D154" s="42" t="str">
        <f t="shared" si="29"/>
        <v/>
      </c>
      <c r="E154" s="58">
        <f t="shared" si="30"/>
        <v>0</v>
      </c>
      <c r="F154" s="58">
        <f t="shared" si="33"/>
        <v>0</v>
      </c>
      <c r="G154" s="58">
        <f t="shared" si="27"/>
        <v>0</v>
      </c>
      <c r="H154" s="58"/>
      <c r="I154" s="58">
        <f t="shared" si="31"/>
        <v>0</v>
      </c>
      <c r="J154" s="44">
        <f t="shared" si="32"/>
        <v>0</v>
      </c>
      <c r="K154" s="45">
        <f t="shared" si="22"/>
        <v>0</v>
      </c>
      <c r="L154" s="46">
        <f t="shared" si="28"/>
        <v>0</v>
      </c>
      <c r="N154" s="5"/>
    </row>
    <row r="155" spans="3:14" outlineLevel="1" x14ac:dyDescent="0.2">
      <c r="C155" s="41" t="str">
        <f t="shared" si="26"/>
        <v/>
      </c>
      <c r="D155" s="42" t="str">
        <f t="shared" si="29"/>
        <v/>
      </c>
      <c r="E155" s="58">
        <f t="shared" si="30"/>
        <v>0</v>
      </c>
      <c r="F155" s="58">
        <f t="shared" si="33"/>
        <v>0</v>
      </c>
      <c r="G155" s="58">
        <f t="shared" si="27"/>
        <v>0</v>
      </c>
      <c r="H155" s="58"/>
      <c r="I155" s="58">
        <f t="shared" si="31"/>
        <v>0</v>
      </c>
      <c r="J155" s="44">
        <f t="shared" si="32"/>
        <v>0</v>
      </c>
      <c r="K155" s="45">
        <f t="shared" si="22"/>
        <v>0</v>
      </c>
      <c r="L155" s="46">
        <f t="shared" si="28"/>
        <v>0</v>
      </c>
      <c r="N155" s="5"/>
    </row>
    <row r="156" spans="3:14" outlineLevel="1" x14ac:dyDescent="0.2">
      <c r="C156" s="41" t="str">
        <f t="shared" si="26"/>
        <v/>
      </c>
      <c r="D156" s="42" t="str">
        <f t="shared" si="29"/>
        <v/>
      </c>
      <c r="E156" s="58">
        <f t="shared" si="30"/>
        <v>0</v>
      </c>
      <c r="F156" s="58">
        <f t="shared" si="33"/>
        <v>0</v>
      </c>
      <c r="G156" s="58">
        <f t="shared" si="27"/>
        <v>0</v>
      </c>
      <c r="H156" s="58"/>
      <c r="I156" s="58">
        <f t="shared" si="31"/>
        <v>0</v>
      </c>
      <c r="J156" s="44">
        <f t="shared" si="32"/>
        <v>0</v>
      </c>
      <c r="K156" s="45">
        <f t="shared" si="22"/>
        <v>0</v>
      </c>
      <c r="L156" s="46">
        <f t="shared" si="28"/>
        <v>0</v>
      </c>
      <c r="N156" s="5"/>
    </row>
    <row r="157" spans="3:14" outlineLevel="1" x14ac:dyDescent="0.2">
      <c r="C157" s="41" t="str">
        <f t="shared" si="26"/>
        <v/>
      </c>
      <c r="D157" s="42" t="str">
        <f t="shared" si="29"/>
        <v/>
      </c>
      <c r="E157" s="58">
        <f t="shared" si="30"/>
        <v>0</v>
      </c>
      <c r="F157" s="58">
        <f t="shared" si="33"/>
        <v>0</v>
      </c>
      <c r="G157" s="58">
        <f t="shared" si="27"/>
        <v>0</v>
      </c>
      <c r="H157" s="58"/>
      <c r="I157" s="58">
        <f t="shared" si="31"/>
        <v>0</v>
      </c>
      <c r="J157" s="44">
        <f t="shared" si="32"/>
        <v>0</v>
      </c>
      <c r="K157" s="45">
        <f t="shared" si="22"/>
        <v>0</v>
      </c>
      <c r="L157" s="46">
        <f t="shared" si="28"/>
        <v>0</v>
      </c>
      <c r="N157" s="5"/>
    </row>
    <row r="158" spans="3:14" outlineLevel="1" x14ac:dyDescent="0.2">
      <c r="C158" s="41" t="str">
        <f t="shared" si="26"/>
        <v/>
      </c>
      <c r="D158" s="42" t="str">
        <f t="shared" si="29"/>
        <v/>
      </c>
      <c r="E158" s="58">
        <f t="shared" si="30"/>
        <v>0</v>
      </c>
      <c r="F158" s="58">
        <f t="shared" si="33"/>
        <v>0</v>
      </c>
      <c r="G158" s="58">
        <f t="shared" si="27"/>
        <v>0</v>
      </c>
      <c r="H158" s="58"/>
      <c r="I158" s="58">
        <f t="shared" si="31"/>
        <v>0</v>
      </c>
      <c r="J158" s="44">
        <f t="shared" si="32"/>
        <v>0</v>
      </c>
      <c r="K158" s="45">
        <f t="shared" si="22"/>
        <v>0</v>
      </c>
      <c r="L158" s="46">
        <f t="shared" si="28"/>
        <v>0</v>
      </c>
      <c r="N158" s="5"/>
    </row>
    <row r="159" spans="3:14" outlineLevel="1" x14ac:dyDescent="0.2">
      <c r="C159" s="41" t="str">
        <f t="shared" si="26"/>
        <v/>
      </c>
      <c r="D159" s="42" t="str">
        <f t="shared" si="29"/>
        <v/>
      </c>
      <c r="E159" s="58">
        <f t="shared" si="30"/>
        <v>0</v>
      </c>
      <c r="F159" s="58">
        <f t="shared" si="33"/>
        <v>0</v>
      </c>
      <c r="G159" s="58">
        <f t="shared" si="27"/>
        <v>0</v>
      </c>
      <c r="H159" s="58"/>
      <c r="I159" s="58">
        <f t="shared" si="31"/>
        <v>0</v>
      </c>
      <c r="J159" s="44">
        <f t="shared" si="32"/>
        <v>0</v>
      </c>
      <c r="K159" s="45">
        <f t="shared" si="22"/>
        <v>0</v>
      </c>
      <c r="L159" s="46">
        <f t="shared" si="28"/>
        <v>0</v>
      </c>
      <c r="N159" s="5"/>
    </row>
    <row r="160" spans="3:14" ht="12" outlineLevel="1" thickBot="1" x14ac:dyDescent="0.25">
      <c r="C160" s="41" t="str">
        <f t="shared" si="26"/>
        <v/>
      </c>
      <c r="D160" s="42" t="str">
        <f t="shared" si="29"/>
        <v/>
      </c>
      <c r="E160" s="58">
        <f t="shared" si="30"/>
        <v>0</v>
      </c>
      <c r="F160" s="58">
        <f t="shared" si="33"/>
        <v>0</v>
      </c>
      <c r="G160" s="58">
        <f t="shared" si="27"/>
        <v>0</v>
      </c>
      <c r="H160" s="105"/>
      <c r="I160" s="105">
        <f t="shared" si="31"/>
        <v>0</v>
      </c>
      <c r="J160" s="44">
        <f t="shared" si="32"/>
        <v>0</v>
      </c>
      <c r="K160" s="45">
        <f t="shared" ref="K160" si="34">IF(C160=$G$9,I160+$E$16,I160)</f>
        <v>0</v>
      </c>
      <c r="L160" s="46">
        <f t="shared" si="28"/>
        <v>0</v>
      </c>
      <c r="N160" s="5"/>
    </row>
    <row r="161" spans="1:14" ht="12.75" thickTop="1" thickBot="1" x14ac:dyDescent="0.25">
      <c r="C161" s="47"/>
      <c r="D161" s="47"/>
      <c r="E161" s="101"/>
      <c r="F161" s="99" t="s">
        <v>19</v>
      </c>
      <c r="G161" s="106" t="s">
        <v>13</v>
      </c>
      <c r="H161" s="100"/>
      <c r="I161" s="103" t="s">
        <v>15</v>
      </c>
      <c r="J161" s="104"/>
      <c r="K161" s="48" t="s">
        <v>6</v>
      </c>
      <c r="L161" s="48" t="s">
        <v>1</v>
      </c>
      <c r="N161" s="5"/>
    </row>
    <row r="162" spans="1:14" s="21" customFormat="1" ht="12.75" thickTop="1" thickBot="1" x14ac:dyDescent="0.25">
      <c r="C162" s="49"/>
      <c r="D162" s="49"/>
      <c r="E162" s="102" t="s">
        <v>0</v>
      </c>
      <c r="F162" s="59">
        <f>_xlfn.AGGREGATE(9,4,F17:F160)</f>
        <v>9966.5351687947259</v>
      </c>
      <c r="G162" s="59">
        <f t="shared" ref="G162:I162" si="35">_xlfn.AGGREGATE(9,4,G17:G160)</f>
        <v>1744.143654539077</v>
      </c>
      <c r="H162" s="59"/>
      <c r="I162" s="59">
        <f t="shared" si="35"/>
        <v>8222.3915142556489</v>
      </c>
      <c r="J162" s="74"/>
      <c r="K162" s="50">
        <f>IRR(K16:K160)*$G$8/G7</f>
        <v>0.31247385934766486</v>
      </c>
      <c r="L162" s="73">
        <f>_xlfn.AGGREGATE(9,4,L16:L160)</f>
        <v>-2.6193447411060333E-10</v>
      </c>
      <c r="N162" s="5"/>
    </row>
    <row r="163" spans="1:14" s="21" customFormat="1" ht="14.25" customHeight="1" x14ac:dyDescent="0.2">
      <c r="C163" s="113"/>
      <c r="D163" s="113"/>
      <c r="E163" s="51"/>
      <c r="F163" s="52"/>
      <c r="G163" s="53"/>
      <c r="H163" s="53"/>
      <c r="I163" s="53"/>
      <c r="J163" s="68"/>
      <c r="K163" s="72"/>
      <c r="L163" s="70"/>
      <c r="N163" s="5"/>
    </row>
    <row r="164" spans="1:14" s="21" customFormat="1" ht="18" customHeight="1" thickBot="1" x14ac:dyDescent="0.25">
      <c r="C164" s="49"/>
      <c r="D164" s="49"/>
      <c r="E164" s="54"/>
      <c r="F164" s="55"/>
      <c r="G164" s="56"/>
      <c r="H164" s="56"/>
      <c r="I164" s="56"/>
      <c r="J164" s="69"/>
      <c r="K164" s="69"/>
      <c r="L164" s="71"/>
      <c r="N164" s="5"/>
    </row>
    <row r="165" spans="1:14" s="22" customFormat="1" x14ac:dyDescent="0.2">
      <c r="E165" s="14"/>
      <c r="F165" s="14"/>
      <c r="G165" s="14"/>
      <c r="H165" s="14"/>
      <c r="I165" s="14"/>
      <c r="J165" s="23"/>
      <c r="K165" s="24"/>
      <c r="L165" s="14"/>
      <c r="N165" s="5"/>
    </row>
    <row r="166" spans="1:14" x14ac:dyDescent="0.2">
      <c r="N166" s="5"/>
    </row>
    <row r="167" spans="1:14" x14ac:dyDescent="0.2">
      <c r="N167" s="5"/>
    </row>
    <row r="168" spans="1:14" x14ac:dyDescent="0.2">
      <c r="N168" s="5"/>
    </row>
    <row r="169" spans="1:14" x14ac:dyDescent="0.2">
      <c r="N169" s="5"/>
    </row>
    <row r="170" spans="1:14" x14ac:dyDescent="0.2">
      <c r="N170" s="5"/>
    </row>
    <row r="171" spans="1:14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3" spans="1:14" x14ac:dyDescent="0.2">
      <c r="A173" s="4">
        <v>360</v>
      </c>
    </row>
    <row r="174" spans="1:14" x14ac:dyDescent="0.2">
      <c r="A174" s="4">
        <v>365</v>
      </c>
    </row>
  </sheetData>
  <sheetProtection selectLockedCells="1"/>
  <mergeCells count="2">
    <mergeCell ref="K2:L2"/>
    <mergeCell ref="C163:D163"/>
  </mergeCells>
  <conditionalFormatting sqref="C161:E161 H161">
    <cfRule type="expression" dxfId="2" priority="1">
      <formula>MOD(ROW(), 4)=0</formula>
    </cfRule>
  </conditionalFormatting>
  <conditionalFormatting sqref="C16:L160">
    <cfRule type="expression" dxfId="1" priority="24">
      <formula>ROW()&gt;16+$G$9</formula>
    </cfRule>
    <cfRule type="expression" dxfId="0" priority="25">
      <formula>MOD(ROW(), 4)=0</formula>
    </cfRule>
  </conditionalFormatting>
  <dataValidations count="4">
    <dataValidation type="whole" errorStyle="warning" allowBlank="1" showInputMessage="1" showErrorMessage="1" errorTitle="Küsüratsız Giriş" error="Küsüratsız Giriş Yapın" sqref="G3:H3" xr:uid="{472BD5D3-25E6-4DB1-BE7F-F9DB0BFE35C9}">
      <formula1>1</formula1>
      <formula2>1000000000</formula2>
    </dataValidation>
    <dataValidation type="whole" allowBlank="1" showInputMessage="1" showErrorMessage="1" errorTitle="Vade Süresi" error="Vade süresi gün olarak 1'den 120'ye kadar bir sayı olmalı" sqref="G7" xr:uid="{82D59DA8-30FD-4CF3-B8C9-80B6F820049B}">
      <formula1>1</formula1>
      <formula2>120</formula2>
    </dataValidation>
    <dataValidation type="whole" operator="lessThanOrEqual" allowBlank="1" showInputMessage="1" showErrorMessage="1" errorTitle="Satır Fazlası" error="İşlem en fazla 144 satır için yapılabilinir. 144'den büyük rakam girmeyin." sqref="G9" xr:uid="{E5AA47D9-FFF5-4E02-9A30-24F7FE4352E2}">
      <formula1>144</formula1>
    </dataValidation>
    <dataValidation type="list" operator="equal" allowBlank="1" showInputMessage="1" showErrorMessage="1" errorTitle="Yıl Gün Sayısı" error="Yıl gün sayısı 360 veya 365 olabilir" sqref="G8" xr:uid="{D1B47CAF-A045-4457-BED8-8C12F2FC7A9D}">
      <formula1>"360, 365"</formula1>
    </dataValidation>
  </dataValidations>
  <pageMargins left="0.75" right="0.75" top="1" bottom="1" header="0.5" footer="0.5"/>
  <pageSetup paperSize="9" orientation="portrait" r:id="rId1"/>
  <headerFooter alignWithMargins="0">
    <oddHeader>&amp;L&amp;"Calibri,Regular"&amp;11&amp;U&amp;K000000TASNİF DIŞI</oddHeader>
    <oddFooter>&amp;L&amp;"Calibri,Regular"&amp;11&amp;U&amp;K000000TASNİF DIŞI</oddFooter>
    <evenHeader>&amp;L&amp;"Calibri,Regular"&amp;11&amp;U&amp;K000000TASNİF DIŞI</evenHeader>
    <evenFooter>&amp;L&amp;"Calibri,Regular"&amp;11&amp;U&amp;K000000TASNİF DIŞI</evenFooter>
    <firstHeader>&amp;L&amp;"Calibri,Regular"&amp;11&amp;U&amp;K000000TASNİF DIŞI</firstHeader>
    <firstFooter>&amp;L&amp;"Calibri,Regular"&amp;11&amp;U&amp;K000000TASNİF DIŞI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3b2a402a-7aa0-470f-8732-c65458ab17ee" origin="userSelected">
  <element uid="d4613254-63f1-4b12-8c89-ea1ca2a88f12" value=""/>
</sisl>
</file>

<file path=customXml/itemProps1.xml><?xml version="1.0" encoding="utf-8"?>
<ds:datastoreItem xmlns:ds="http://schemas.openxmlformats.org/officeDocument/2006/customXml" ds:itemID="{ACB283AC-53A1-4174-8895-816E2126F2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Mevduat Faiz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 Fatih Sever</dc:creator>
  <cp:lastModifiedBy>Ferdi SEVER</cp:lastModifiedBy>
  <dcterms:created xsi:type="dcterms:W3CDTF">2023-05-17T11:16:28Z</dcterms:created>
  <dcterms:modified xsi:type="dcterms:W3CDTF">2026-03-24T14:40:30Z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cf67c570-46f7-474b-a7af-795b8c88d31d</vt:lpwstr>
  </property>
  <property fmtid="{D5CDD505-2E9C-101B-9397-08002B2CF9AE}" pid="3" name="bjClsUserRVM">
    <vt:lpwstr>[]</vt:lpwstr>
  </property>
  <property fmtid="{D5CDD505-2E9C-101B-9397-08002B2CF9AE}" pid="4" name="bjSaver">
    <vt:lpwstr>aXP6CZHjkldqRm1LdCtqoGbjUPacQm9X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policy="3b2a402a-7aa0-470f-8732-c65458ab17ee" origin="userSelected" xmlns="http://www.boldonj</vt:lpwstr>
  </property>
  <property fmtid="{D5CDD505-2E9C-101B-9397-08002B2CF9AE}" pid="6" name="bjDocumentLabelXML-0">
    <vt:lpwstr>ames.com/2008/01/sie/internal/label"&gt;&lt;element uid="d4613254-63f1-4b12-8c89-ea1ca2a88f12" value="" /&gt;&lt;/sisl&gt;</vt:lpwstr>
  </property>
  <property fmtid="{D5CDD505-2E9C-101B-9397-08002B2CF9AE}" pid="7" name="bjDocumentSecurityLabel">
    <vt:lpwstr>TASNİF DIŞI</vt:lpwstr>
  </property>
  <property fmtid="{D5CDD505-2E9C-101B-9397-08002B2CF9AE}" pid="8" name="bjLeftHeaderLabel-first">
    <vt:lpwstr>&amp;"Calibri,Regular"&amp;11&amp;U&amp;K000000TASNİF DIŞI</vt:lpwstr>
  </property>
  <property fmtid="{D5CDD505-2E9C-101B-9397-08002B2CF9AE}" pid="9" name="bjLeftFooterLabel-first">
    <vt:lpwstr>&amp;"Calibri,Regular"&amp;11&amp;U&amp;K000000TASNİF DIŞI</vt:lpwstr>
  </property>
  <property fmtid="{D5CDD505-2E9C-101B-9397-08002B2CF9AE}" pid="10" name="bjLeftHeaderLabel-even">
    <vt:lpwstr>&amp;"Calibri,Regular"&amp;11&amp;U&amp;K000000TASNİF DIŞI</vt:lpwstr>
  </property>
  <property fmtid="{D5CDD505-2E9C-101B-9397-08002B2CF9AE}" pid="11" name="bjLeftFooterLabel-even">
    <vt:lpwstr>&amp;"Calibri,Regular"&amp;11&amp;U&amp;K000000TASNİF DIŞI</vt:lpwstr>
  </property>
  <property fmtid="{D5CDD505-2E9C-101B-9397-08002B2CF9AE}" pid="12" name="bjLeftHeaderLabel">
    <vt:lpwstr>&amp;"Calibri,Regular"&amp;11&amp;U&amp;K000000TASNİF DIŞI</vt:lpwstr>
  </property>
  <property fmtid="{D5CDD505-2E9C-101B-9397-08002B2CF9AE}" pid="13" name="bjLeftFooterLabel">
    <vt:lpwstr>&amp;"Calibri,Regular"&amp;11&amp;U&amp;K000000TASNİF DIŞI</vt:lpwstr>
  </property>
</Properties>
</file>